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03FABD6-2D1A-4D24-8BF7-F71C5588BA05}" xr6:coauthVersionLast="47" xr6:coauthVersionMax="47" xr10:uidLastSave="{00000000-0000-0000-0000-000000000000}"/>
  <bookViews>
    <workbookView xWindow="14700" yWindow="-16320" windowWidth="29040" windowHeight="15720" tabRatio="933" xr2:uid="{00000000-000D-0000-FFFF-FFFF00000000}"/>
  </bookViews>
  <sheets>
    <sheet name="目次" sheetId="19" r:id="rId1"/>
    <sheet name="説明" sheetId="21" r:id="rId2"/>
    <sheet name="【書式】見積書表紙（提案時）" sheetId="25" r:id="rId3"/>
    <sheet name="【書式】見積内訳" sheetId="27" r:id="rId4"/>
    <sheet name="【書式】見積内訳 (共同提案分)" sheetId="28" r:id="rId5"/>
    <sheet name="【書式】見積書表紙 (採択後)" sheetId="29" r:id="rId6"/>
    <sheet name="【記載例】見積内訳" sheetId="26" r:id="rId7"/>
    <sheet name="【書式】人件費実績単価算出表" sheetId="10" r:id="rId8"/>
    <sheet name="【書式】一般管理費率算出表" sheetId="12" r:id="rId9"/>
    <sheet name="【記載例】一般管理費率算出表" sheetId="16" r:id="rId10"/>
  </sheets>
  <definedNames>
    <definedName name="_Fill" hidden="1">#REF!</definedName>
    <definedName name="_xlnm._FilterDatabase" localSheetId="5" hidden="1">'【書式】見積書表紙 (採択後)'!#REF!</definedName>
    <definedName name="_xlnm._FilterDatabase" localSheetId="2" hidden="1">'【書式】見積書表紙（提案時）'!#REF!</definedName>
    <definedName name="_Key1" hidden="1">#REF!</definedName>
    <definedName name="_Key2" hidden="1">#REF!</definedName>
    <definedName name="_Order1" hidden="1">255</definedName>
    <definedName name="_Order2" hidden="1">255</definedName>
    <definedName name="_Sort" hidden="1">#REF!</definedName>
    <definedName name="HTML1_1" hidden="1">"'[三省単価.XLS]3省単価経年推移'!$AB$2:$AK$14"</definedName>
    <definedName name="HTML1_10" hidden="1">""</definedName>
    <definedName name="HTML1_11" hidden="1">1</definedName>
    <definedName name="HTML1_12" hidden="1">"\\SCA2\業務推進\業務推進\営業\登録･競争申請\Y.登録／更新・変更\2.建C･地質･測量\MyHTML.htm"</definedName>
    <definedName name="HTML1_2" hidden="1">1</definedName>
    <definedName name="HTML1_3" hidden="1">"三省単価.XLS"</definedName>
    <definedName name="HTML1_4" hidden="1">"3省単価経年推移"</definedName>
    <definedName name="HTML1_5" hidden="1">""</definedName>
    <definedName name="HTML1_6" hidden="1">-4146</definedName>
    <definedName name="HTML1_7" hidden="1">-4146</definedName>
    <definedName name="HTML1_8" hidden="1">"97/04/17"</definedName>
    <definedName name="HTML1_9" hidden="1">"菅野香苗"</definedName>
    <definedName name="HTMLCount" hidden="1">1</definedName>
    <definedName name="_xlnm.Print_Area" localSheetId="9">【記載例】一般管理費率算出表!$A$1:$R$28</definedName>
    <definedName name="_xlnm.Print_Area" localSheetId="6">【記載例】見積内訳!$A$1:$J$69</definedName>
    <definedName name="_xlnm.Print_Area" localSheetId="8">【書式】一般管理費率算出表!$A$1:$H$26</definedName>
    <definedName name="_xlnm.Print_Area" localSheetId="5">'【書式】見積書表紙 (採択後)'!$A$1:$W$29</definedName>
    <definedName name="_xlnm.Print_Area" localSheetId="2">'【書式】見積書表紙（提案時）'!$A$1:$W$29</definedName>
    <definedName name="_xlnm.Print_Area" localSheetId="3">【書式】見積内訳!$A$1:$J$68</definedName>
    <definedName name="_xlnm.Print_Area" localSheetId="4">'【書式】見積内訳 (共同提案分)'!$A$1:$J$68</definedName>
    <definedName name="_xlnm.Print_Area" localSheetId="7">【書式】人件費実績単価算出表!$A$1:$R$39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7" l="1"/>
  <c r="I31" i="27"/>
  <c r="I17" i="27"/>
  <c r="I18" i="27"/>
  <c r="I19" i="27"/>
  <c r="I20" i="27"/>
  <c r="I22" i="27"/>
  <c r="I23" i="27"/>
  <c r="I24" i="27"/>
  <c r="I25" i="27"/>
  <c r="I26" i="27"/>
  <c r="I27" i="27"/>
  <c r="I30" i="27"/>
  <c r="I32" i="27"/>
  <c r="I33" i="27"/>
  <c r="I34" i="27"/>
  <c r="I35" i="27"/>
  <c r="I36" i="27"/>
  <c r="I38" i="27"/>
  <c r="I39" i="27"/>
  <c r="I41" i="27"/>
  <c r="I42" i="27"/>
  <c r="I44" i="27"/>
  <c r="I45" i="27"/>
  <c r="I47" i="27"/>
  <c r="I48" i="27"/>
  <c r="I50" i="27"/>
  <c r="I51" i="27"/>
  <c r="I53" i="27"/>
  <c r="I54" i="27"/>
  <c r="I56" i="27"/>
  <c r="I57" i="27"/>
  <c r="I59" i="27"/>
  <c r="I60" i="27"/>
  <c r="I61" i="27"/>
  <c r="I62" i="27"/>
  <c r="M8" i="29"/>
  <c r="M8" i="25"/>
  <c r="M9" i="25"/>
  <c r="M10" i="25"/>
  <c r="P2" i="25"/>
  <c r="I32" i="28"/>
  <c r="I38" i="28"/>
  <c r="B6" i="19"/>
  <c r="C25" i="16"/>
  <c r="C23" i="12"/>
  <c r="B15" i="25"/>
  <c r="I37" i="27" l="1"/>
  <c r="I43" i="27"/>
  <c r="I40" i="27"/>
  <c r="I55" i="27"/>
  <c r="I52" i="27"/>
  <c r="I49" i="27"/>
  <c r="I58" i="27"/>
  <c r="C7" i="27" s="1"/>
  <c r="I16" i="27"/>
  <c r="C5" i="27" s="1"/>
  <c r="I46" i="27"/>
  <c r="I29" i="27"/>
  <c r="C7" i="26"/>
  <c r="B22" i="29"/>
  <c r="M10" i="29"/>
  <c r="M9" i="29"/>
  <c r="M7" i="29"/>
  <c r="P2" i="29"/>
  <c r="I62" i="28"/>
  <c r="I61" i="28"/>
  <c r="I60" i="28"/>
  <c r="I59" i="28"/>
  <c r="I57" i="28"/>
  <c r="I56" i="28"/>
  <c r="I54" i="28"/>
  <c r="I53" i="28"/>
  <c r="I51" i="28"/>
  <c r="I50" i="28"/>
  <c r="I48" i="28"/>
  <c r="I47" i="28"/>
  <c r="I46" i="28"/>
  <c r="I45" i="28"/>
  <c r="I44" i="28"/>
  <c r="I42" i="28"/>
  <c r="I41" i="28"/>
  <c r="I40" i="28" s="1"/>
  <c r="I39" i="28"/>
  <c r="I37" i="28" s="1"/>
  <c r="I36" i="28"/>
  <c r="I35" i="28"/>
  <c r="I34" i="28"/>
  <c r="I33" i="28"/>
  <c r="I31" i="28"/>
  <c r="I30" i="28"/>
  <c r="I27" i="28"/>
  <c r="I26" i="28"/>
  <c r="I25" i="28"/>
  <c r="I24" i="28"/>
  <c r="I23" i="28"/>
  <c r="I22" i="28"/>
  <c r="I21" i="28"/>
  <c r="I20" i="28"/>
  <c r="I19" i="28"/>
  <c r="I18" i="28"/>
  <c r="I17" i="28"/>
  <c r="K14" i="10"/>
  <c r="I27" i="26"/>
  <c r="I36" i="26"/>
  <c r="I40" i="26"/>
  <c r="I37" i="26" s="1"/>
  <c r="I43" i="26"/>
  <c r="I46" i="26"/>
  <c r="I49" i="26"/>
  <c r="I52" i="26"/>
  <c r="I50" i="26" s="1"/>
  <c r="I55" i="26"/>
  <c r="I63" i="26"/>
  <c r="I59" i="26"/>
  <c r="I58" i="26"/>
  <c r="I57" i="26"/>
  <c r="I51" i="26"/>
  <c r="I33" i="26"/>
  <c r="I34" i="26"/>
  <c r="I39" i="26"/>
  <c r="I38" i="26"/>
  <c r="I42" i="26"/>
  <c r="I60" i="26"/>
  <c r="I54" i="26"/>
  <c r="I48" i="26"/>
  <c r="I45" i="26"/>
  <c r="I31" i="26"/>
  <c r="I32" i="26"/>
  <c r="I62" i="26"/>
  <c r="I61" i="26"/>
  <c r="I35" i="26"/>
  <c r="I30" i="26"/>
  <c r="I26" i="26"/>
  <c r="I25" i="26"/>
  <c r="I24" i="26"/>
  <c r="I23" i="26"/>
  <c r="I22" i="26"/>
  <c r="I21" i="26"/>
  <c r="I20" i="26"/>
  <c r="I19" i="26"/>
  <c r="I18" i="26"/>
  <c r="I17" i="26"/>
  <c r="I29" i="28" l="1"/>
  <c r="I52" i="28"/>
  <c r="I28" i="27"/>
  <c r="C6" i="27" s="1"/>
  <c r="I49" i="28"/>
  <c r="I55" i="28"/>
  <c r="I58" i="28"/>
  <c r="C7" i="28" s="1"/>
  <c r="I43" i="28"/>
  <c r="I16" i="28"/>
  <c r="C5" i="28" s="1"/>
  <c r="I41" i="26"/>
  <c r="I44" i="26"/>
  <c r="I47" i="26"/>
  <c r="I56" i="26"/>
  <c r="I53" i="26"/>
  <c r="I29" i="26"/>
  <c r="I16" i="26"/>
  <c r="C5" i="26" s="1"/>
  <c r="I63" i="27" l="1"/>
  <c r="C8" i="27" s="1"/>
  <c r="C9" i="27" s="1"/>
  <c r="C10" i="27" s="1"/>
  <c r="C11" i="27" s="1"/>
  <c r="I28" i="28"/>
  <c r="C6" i="28" s="1"/>
  <c r="I28" i="26"/>
  <c r="I64" i="27" l="1"/>
  <c r="I65" i="27" s="1"/>
  <c r="I66" i="27" s="1"/>
  <c r="I63" i="28"/>
  <c r="C8" i="28" s="1"/>
  <c r="C9" i="28" s="1"/>
  <c r="C10" i="28" s="1"/>
  <c r="C11" i="28" s="1"/>
  <c r="I64" i="26"/>
  <c r="C8" i="26" s="1"/>
  <c r="C6" i="26"/>
  <c r="I64" i="28" l="1"/>
  <c r="I65" i="28" s="1"/>
  <c r="I66" i="28" s="1"/>
  <c r="C9" i="26"/>
  <c r="I65" i="26"/>
  <c r="I66" i="26" s="1"/>
  <c r="I67" i="26" s="1"/>
  <c r="H20" i="16"/>
  <c r="F18" i="25" l="1"/>
  <c r="F18" i="29"/>
  <c r="C10" i="26"/>
  <c r="C11" i="26" s="1"/>
  <c r="B22" i="25"/>
  <c r="M7" i="25"/>
  <c r="K9" i="19" l="1"/>
  <c r="L9" i="19"/>
  <c r="K10" i="19"/>
  <c r="K8" i="19"/>
  <c r="K6" i="19"/>
  <c r="C14" i="19" l="1"/>
  <c r="C13" i="19"/>
  <c r="C12" i="19"/>
  <c r="C11" i="19"/>
  <c r="C10" i="19"/>
  <c r="C9" i="19"/>
  <c r="C8" i="19"/>
  <c r="C7" i="19"/>
  <c r="F20" i="16" l="1"/>
  <c r="F18" i="12" l="1"/>
  <c r="H18" i="12" s="1"/>
  <c r="J12" i="10"/>
  <c r="H23" i="10"/>
  <c r="H39" i="10" s="1"/>
  <c r="Q23" i="10"/>
  <c r="H24" i="10"/>
  <c r="Q24" i="10"/>
  <c r="R24" i="10"/>
  <c r="H25" i="10"/>
  <c r="Q25" i="10"/>
  <c r="Q39" i="10" s="1"/>
  <c r="R25" i="10"/>
  <c r="H26" i="10"/>
  <c r="R26" i="10" s="1"/>
  <c r="Q26" i="10"/>
  <c r="H27" i="10"/>
  <c r="Q27" i="10"/>
  <c r="R27" i="10"/>
  <c r="H28" i="10"/>
  <c r="Q28" i="10"/>
  <c r="R28" i="10" s="1"/>
  <c r="H29" i="10"/>
  <c r="R29" i="10" s="1"/>
  <c r="Q29" i="10"/>
  <c r="H30" i="10"/>
  <c r="Q30" i="10"/>
  <c r="R30" i="10"/>
  <c r="H31" i="10"/>
  <c r="Q31" i="10"/>
  <c r="R31" i="10"/>
  <c r="H32" i="10"/>
  <c r="Q32" i="10"/>
  <c r="R32" i="10"/>
  <c r="H33" i="10"/>
  <c r="Q33" i="10"/>
  <c r="R33" i="10"/>
  <c r="H34" i="10"/>
  <c r="R34" i="10" s="1"/>
  <c r="Q34" i="10"/>
  <c r="H35" i="10"/>
  <c r="Q35" i="10"/>
  <c r="R35" i="10"/>
  <c r="H36" i="10"/>
  <c r="Q36" i="10"/>
  <c r="R36" i="10"/>
  <c r="H37" i="10"/>
  <c r="R37" i="10" s="1"/>
  <c r="Q37" i="10"/>
  <c r="H38" i="10"/>
  <c r="Q38" i="10"/>
  <c r="R38" i="10"/>
  <c r="C39" i="10"/>
  <c r="D39" i="10"/>
  <c r="E39" i="10"/>
  <c r="F39" i="10"/>
  <c r="G39" i="10"/>
  <c r="D11" i="10" s="1"/>
  <c r="I39" i="10"/>
  <c r="J39" i="10"/>
  <c r="K39" i="10"/>
  <c r="L39" i="10"/>
  <c r="M39" i="10"/>
  <c r="N39" i="10"/>
  <c r="O39" i="10"/>
  <c r="P39" i="10"/>
  <c r="R23" i="10" l="1"/>
  <c r="R39" i="10" s="1"/>
  <c r="D10" i="10" s="1"/>
  <c r="D12" i="10" s="1"/>
</calcChain>
</file>

<file path=xl/sharedStrings.xml><?xml version="1.0" encoding="utf-8"?>
<sst xmlns="http://schemas.openxmlformats.org/spreadsheetml/2006/main" count="500" uniqueCount="218">
  <si>
    <t>見積書テンプレート　目次</t>
    <rPh sb="0" eb="3">
      <t>ミツモリショ</t>
    </rPh>
    <rPh sb="10" eb="12">
      <t>モクジ</t>
    </rPh>
    <phoneticPr fontId="12"/>
  </si>
  <si>
    <t>説明資料</t>
    <rPh sb="0" eb="2">
      <t>セツメイ</t>
    </rPh>
    <rPh sb="2" eb="4">
      <t>シリョウ</t>
    </rPh>
    <phoneticPr fontId="12"/>
  </si>
  <si>
    <t>提案時　提出資料</t>
    <rPh sb="0" eb="3">
      <t>テイアンジ</t>
    </rPh>
    <rPh sb="4" eb="6">
      <t>テイシュツ</t>
    </rPh>
    <rPh sb="6" eb="8">
      <t>シリョウ</t>
    </rPh>
    <phoneticPr fontId="12"/>
  </si>
  <si>
    <r>
      <rPr>
        <b/>
        <sz val="11"/>
        <color rgb="FFFF0000"/>
        <rFont val="Meiryo UI"/>
        <family val="3"/>
        <charset val="128"/>
      </rPr>
      <t>採択後</t>
    </r>
    <r>
      <rPr>
        <sz val="11"/>
        <color theme="1"/>
        <rFont val="Meiryo UI"/>
        <family val="3"/>
        <charset val="128"/>
      </rPr>
      <t>　提出資料</t>
    </r>
    <rPh sb="0" eb="2">
      <t>サイタク</t>
    </rPh>
    <rPh sb="2" eb="3">
      <t>ゴ</t>
    </rPh>
    <rPh sb="4" eb="6">
      <t>テイシュツ</t>
    </rPh>
    <rPh sb="6" eb="8">
      <t>シリョウ</t>
    </rPh>
    <phoneticPr fontId="12"/>
  </si>
  <si>
    <t>提出資料　記載例</t>
    <rPh sb="0" eb="2">
      <t>テイシュツ</t>
    </rPh>
    <rPh sb="2" eb="4">
      <t>シリョウ</t>
    </rPh>
    <rPh sb="5" eb="8">
      <t>キサイレイ</t>
    </rPh>
    <phoneticPr fontId="12"/>
  </si>
  <si>
    <t>【記載例】見積内訳</t>
    <phoneticPr fontId="12"/>
  </si>
  <si>
    <r>
      <t>人件費単価根拠資料　</t>
    </r>
    <r>
      <rPr>
        <sz val="8"/>
        <color theme="1"/>
        <rFont val="Meiryo UI"/>
        <family val="3"/>
        <charset val="128"/>
      </rPr>
      <t>共同提案者分も要提出</t>
    </r>
    <rPh sb="0" eb="3">
      <t>ジンケンヒ</t>
    </rPh>
    <rPh sb="3" eb="5">
      <t>タンカ</t>
    </rPh>
    <rPh sb="5" eb="7">
      <t>コンキョ</t>
    </rPh>
    <rPh sb="7" eb="9">
      <t>シリョウ</t>
    </rPh>
    <rPh sb="10" eb="12">
      <t>キョウドウ</t>
    </rPh>
    <rPh sb="12" eb="16">
      <t>テイアンシャブン</t>
    </rPh>
    <rPh sb="17" eb="18">
      <t>ヨウ</t>
    </rPh>
    <rPh sb="18" eb="20">
      <t>テイシュツ</t>
    </rPh>
    <phoneticPr fontId="12"/>
  </si>
  <si>
    <t>人件費単価根拠資料</t>
    <rPh sb="0" eb="3">
      <t>ジンケンヒ</t>
    </rPh>
    <rPh sb="3" eb="5">
      <t>タンカ</t>
    </rPh>
    <rPh sb="5" eb="7">
      <t>コンキョ</t>
    </rPh>
    <rPh sb="7" eb="9">
      <t>シリョウ</t>
    </rPh>
    <phoneticPr fontId="12"/>
  </si>
  <si>
    <t>一般管理費率算出表</t>
    <rPh sb="0" eb="2">
      <t>イッパン</t>
    </rPh>
    <rPh sb="2" eb="5">
      <t>カンリヒ</t>
    </rPh>
    <rPh sb="5" eb="6">
      <t>リツ</t>
    </rPh>
    <rPh sb="6" eb="9">
      <t>サンシュツヒョウ</t>
    </rPh>
    <phoneticPr fontId="12"/>
  </si>
  <si>
    <t>再委託費率が５０％を超える理由書</t>
    <rPh sb="4" eb="5">
      <t>リツ</t>
    </rPh>
    <rPh sb="13" eb="16">
      <t>リユウショ</t>
    </rPh>
    <phoneticPr fontId="12"/>
  </si>
  <si>
    <t>　3,4,5は該当する場合のみ</t>
    <rPh sb="7" eb="9">
      <t>ガイトウ</t>
    </rPh>
    <rPh sb="11" eb="13">
      <t>バアイ</t>
    </rPh>
    <phoneticPr fontId="12"/>
  </si>
  <si>
    <t>提出する必要がある場合　</t>
    <rPh sb="4" eb="6">
      <t>ヒツヨウ</t>
    </rPh>
    <rPh sb="9" eb="11">
      <t>バアイ</t>
    </rPh>
    <phoneticPr fontId="12"/>
  </si>
  <si>
    <t>【書式】人件費実績単価算出表</t>
    <phoneticPr fontId="12"/>
  </si>
  <si>
    <t>【書式】一般管理費率算出表</t>
    <phoneticPr fontId="12"/>
  </si>
  <si>
    <t>【記載例】一般管理費率算出表</t>
    <phoneticPr fontId="12"/>
  </si>
  <si>
    <t>見積書作成時の留意点</t>
    <rPh sb="0" eb="3">
      <t>ミツモリショ</t>
    </rPh>
    <rPh sb="3" eb="6">
      <t>サクセイジ</t>
    </rPh>
    <rPh sb="7" eb="10">
      <t>リュウイテン</t>
    </rPh>
    <phoneticPr fontId="7"/>
  </si>
  <si>
    <t>【見積関連の提出書類】</t>
  </si>
  <si>
    <t>1.見積書表紙（押印）</t>
  </si>
  <si>
    <t>2.見積内訳　               ※共同提案者分も含む</t>
    <phoneticPr fontId="12"/>
  </si>
  <si>
    <t>3.人件費単価根拠資料　※共同提案者分も含む</t>
  </si>
  <si>
    <t>4.一般管理費率算出表　                    　※該当する場合</t>
    <phoneticPr fontId="12"/>
  </si>
  <si>
    <t>5.再委託費率が５０％を超える理由書　　　※該当する場合</t>
    <phoneticPr fontId="12"/>
  </si>
  <si>
    <t>●人件費単価</t>
    <phoneticPr fontId="12"/>
  </si>
  <si>
    <t>経済産業省の「委託事業事務処理マニュアル」を参照し、健保等級単価、実績単価、コスト実績単価、</t>
    <phoneticPr fontId="12"/>
  </si>
  <si>
    <t>受託単価のいずれかを選択の上、設定する。設定した人件費単価設定の根拠資料を見積に添付して</t>
    <phoneticPr fontId="12"/>
  </si>
  <si>
    <t>提出すること。</t>
    <phoneticPr fontId="12"/>
  </si>
  <si>
    <t>〇委託事業事務処理マニュアル(R3.1)</t>
  </si>
  <si>
    <t>https://www.meti.go.jp/information_2/publicoffer/jimusyori_manual.html</t>
    <phoneticPr fontId="12"/>
  </si>
  <si>
    <t>●共同提案者の見積内訳</t>
    <phoneticPr fontId="12"/>
  </si>
  <si>
    <t>なお、提案時は審査のため、共同提案者の見積内訳と根拠資料（人件費、一般管理費率）も提出すること。</t>
  </si>
  <si>
    <t>◆提案時見積書</t>
  </si>
  <si>
    <t>　　見積表紙は提案者　　　　             　提案者内訳　　　　　　　　          　共同提案者内訳</t>
    <phoneticPr fontId="12"/>
  </si>
  <si>
    <t>●再委託・外注費の分けについて</t>
    <phoneticPr fontId="12"/>
  </si>
  <si>
    <t>※精算有/無とは、</t>
  </si>
  <si>
    <t>◆精算「有」</t>
  </si>
  <si>
    <t>支払うべき金額の確定に関する条項などの精算条項がある契約</t>
  </si>
  <si>
    <t>再委託先から精算証憑類を受領し、検査、額の確定により支払いをする。</t>
  </si>
  <si>
    <t>事務局に額の確定を適正に行ったことを示す再委託先への確定通知書を提出する。</t>
  </si>
  <si>
    <t>◆精算「無」</t>
  </si>
  <si>
    <t>精算「有」以外の契約</t>
  </si>
  <si>
    <t>仕様書、見積書（選定理由書）、契約書、完了報告書、請求書、領収書等の提出でよい。</t>
  </si>
  <si>
    <t>●５０％を超える再委託費（共同提案者分も含む）</t>
    <rPh sb="5" eb="6">
      <t>コ</t>
    </rPh>
    <rPh sb="8" eb="11">
      <t>サイイタク</t>
    </rPh>
    <rPh sb="11" eb="12">
      <t>ヒ</t>
    </rPh>
    <rPh sb="13" eb="15">
      <t>キョウドウ</t>
    </rPh>
    <rPh sb="15" eb="18">
      <t>テイアンシャ</t>
    </rPh>
    <rPh sb="18" eb="19">
      <t>ブン</t>
    </rPh>
    <rPh sb="20" eb="21">
      <t>フク</t>
    </rPh>
    <phoneticPr fontId="12"/>
  </si>
  <si>
    <t>契約金額に対する再委託費の額（外注費を含む。）の割合が５０％を超える場合には、</t>
    <phoneticPr fontId="12"/>
  </si>
  <si>
    <r>
      <rPr>
        <b/>
        <sz val="11"/>
        <color theme="1"/>
        <rFont val="ＭＳ Ｐゴシック"/>
        <family val="3"/>
        <charset val="128"/>
        <scheme val="major"/>
      </rPr>
      <t>提案書テンプレートの様式3　別添１</t>
    </r>
    <r>
      <rPr>
        <sz val="11"/>
        <color theme="1"/>
        <rFont val="ＭＳ Ｐゴシック"/>
        <family val="3"/>
        <charset val="128"/>
        <scheme val="major"/>
      </rPr>
      <t>の「再委託費率が５０％を超える理由書」を提出すること。</t>
    </r>
    <rPh sb="0" eb="3">
      <t>テイアンショ</t>
    </rPh>
    <rPh sb="37" eb="39">
      <t>テイシュツ</t>
    </rPh>
    <phoneticPr fontId="7"/>
  </si>
  <si>
    <t>●経費の流用</t>
    <phoneticPr fontId="12"/>
  </si>
  <si>
    <t>区分間の流用額が１０％以内であれば、計画変更をしなくとも精算できるが、</t>
    <phoneticPr fontId="12"/>
  </si>
  <si>
    <t>人件費と一般管理費は増やすことができない。ただし、区分間の流用額が１０％以内の場合、および</t>
    <phoneticPr fontId="12"/>
  </si>
  <si>
    <t>区分内の流用額が１０％を超過する場合、計画変更は不要でも、事務局への事前相談が必要。</t>
    <phoneticPr fontId="12"/>
  </si>
  <si>
    <t>●一般管理費率</t>
    <rPh sb="1" eb="7">
      <t>イッパンカンリヒリツ</t>
    </rPh>
    <phoneticPr fontId="12"/>
  </si>
  <si>
    <t>「【書式】一般管理費率算出表」に、計算の根拠（決算書の損益計算書等）を添付し提出すること。　</t>
    <phoneticPr fontId="7"/>
  </si>
  <si>
    <t>「委託事業事務処理マニュアル」に沿って一般管理費率を算出する。</t>
    <rPh sb="16" eb="17">
      <t>ソ</t>
    </rPh>
    <rPh sb="19" eb="21">
      <t>イッパン</t>
    </rPh>
    <rPh sb="21" eb="24">
      <t>カンリヒ</t>
    </rPh>
    <rPh sb="24" eb="25">
      <t>リツ</t>
    </rPh>
    <rPh sb="26" eb="28">
      <t>サンシュツ</t>
    </rPh>
    <phoneticPr fontId="7"/>
  </si>
  <si>
    <t>一般管理費＝（Ⅰ．人件費＋Ⅱ．事業費）＜Ⅲ．再委託・外注費を除く＞×一般管理費率</t>
    <phoneticPr fontId="7"/>
  </si>
  <si>
    <t>※手法４　受託単価を使用する場合、単価に一般管理費が含まれている場合は計上不可。</t>
    <rPh sb="1" eb="3">
      <t>シュホウ</t>
    </rPh>
    <rPh sb="5" eb="7">
      <t>ジュタク</t>
    </rPh>
    <rPh sb="7" eb="9">
      <t>タンカ</t>
    </rPh>
    <rPh sb="10" eb="12">
      <t>シヨウ</t>
    </rPh>
    <rPh sb="14" eb="16">
      <t>バアイ</t>
    </rPh>
    <rPh sb="17" eb="19">
      <t>タンカ</t>
    </rPh>
    <rPh sb="20" eb="22">
      <t>イッパン</t>
    </rPh>
    <rPh sb="22" eb="25">
      <t>カンリヒ</t>
    </rPh>
    <rPh sb="26" eb="27">
      <t>フク</t>
    </rPh>
    <rPh sb="32" eb="34">
      <t>バアイ</t>
    </rPh>
    <rPh sb="35" eb="37">
      <t>ケイジョウ</t>
    </rPh>
    <rPh sb="37" eb="39">
      <t>フカ</t>
    </rPh>
    <phoneticPr fontId="12"/>
  </si>
  <si>
    <t>●一般管理費率算出方法</t>
    <rPh sb="7" eb="9">
      <t>サンシュツ</t>
    </rPh>
    <phoneticPr fontId="12"/>
  </si>
  <si>
    <r>
      <rPr>
        <b/>
        <sz val="14"/>
        <color rgb="FF0070C0"/>
        <rFont val="ＭＳ Ｐゴシック"/>
        <family val="3"/>
        <charset val="128"/>
      </rPr>
      <t>←※</t>
    </r>
    <r>
      <rPr>
        <b/>
        <sz val="14"/>
        <color rgb="FFFF0000"/>
        <rFont val="ＭＳ Ｐゴシック"/>
        <family val="3"/>
        <charset val="128"/>
      </rPr>
      <t>契約日以前</t>
    </r>
    <r>
      <rPr>
        <b/>
        <sz val="14"/>
        <color rgb="FF0070C0"/>
        <rFont val="ＭＳ Ｐゴシック"/>
        <family val="3"/>
        <charset val="128"/>
      </rPr>
      <t>の日付</t>
    </r>
    <rPh sb="2" eb="5">
      <t>ケイヤクビ</t>
    </rPh>
    <rPh sb="5" eb="7">
      <t>イゼン</t>
    </rPh>
    <rPh sb="8" eb="10">
      <t>ヒヅケ</t>
    </rPh>
    <phoneticPr fontId="12"/>
  </si>
  <si>
    <t>↓</t>
    <phoneticPr fontId="12"/>
  </si>
  <si>
    <t>提案時と異なる場合には修正</t>
    <rPh sb="0" eb="3">
      <t>テイアンジ</t>
    </rPh>
    <rPh sb="4" eb="5">
      <t>コト</t>
    </rPh>
    <rPh sb="7" eb="9">
      <t>バアイ</t>
    </rPh>
    <rPh sb="11" eb="13">
      <t>シュウセイ</t>
    </rPh>
    <phoneticPr fontId="12"/>
  </si>
  <si>
    <t>三菱UFJリサーチ&amp;コンサルティング株式会社</t>
    <rPh sb="0" eb="2">
      <t>ミツビシ</t>
    </rPh>
    <rPh sb="18" eb="22">
      <t>カブシキガイシャ</t>
    </rPh>
    <phoneticPr fontId="12"/>
  </si>
  <si>
    <t>住所1</t>
    <rPh sb="0" eb="2">
      <t>ジュウショ</t>
    </rPh>
    <phoneticPr fontId="12"/>
  </si>
  <si>
    <t>政策研究事業本部　地球環境部　御中</t>
  </si>
  <si>
    <t>住所2</t>
    <rPh sb="0" eb="2">
      <t>ジュウショ</t>
    </rPh>
    <phoneticPr fontId="12"/>
  </si>
  <si>
    <t>(例)東京都港区虎ノ門5-11-2</t>
    <rPh sb="1" eb="2">
      <t>レイ</t>
    </rPh>
    <phoneticPr fontId="12"/>
  </si>
  <si>
    <t>会社名</t>
    <rPh sb="0" eb="3">
      <t>カイシャメイ</t>
    </rPh>
    <phoneticPr fontId="12"/>
  </si>
  <si>
    <t>氏名</t>
    <rPh sb="0" eb="2">
      <t>シメイ</t>
    </rPh>
    <phoneticPr fontId="12"/>
  </si>
  <si>
    <t>(例)○○　○○</t>
    <phoneticPr fontId="12"/>
  </si>
  <si>
    <t>見積書</t>
    <rPh sb="0" eb="3">
      <t>ミツモリショ</t>
    </rPh>
    <phoneticPr fontId="12"/>
  </si>
  <si>
    <t>下記の通りお見積り申し上げます。</t>
    <rPh sb="0" eb="2">
      <t>カキ</t>
    </rPh>
    <rPh sb="3" eb="4">
      <t>トオ</t>
    </rPh>
    <rPh sb="6" eb="8">
      <t>ミツモ</t>
    </rPh>
    <rPh sb="9" eb="10">
      <t>モウ</t>
    </rPh>
    <rPh sb="11" eb="12">
      <t>ア</t>
    </rPh>
    <phoneticPr fontId="12"/>
  </si>
  <si>
    <t>見積金額</t>
    <rPh sb="0" eb="2">
      <t>ミツモリ</t>
    </rPh>
    <rPh sb="2" eb="4">
      <t>キンガク</t>
    </rPh>
    <phoneticPr fontId="12"/>
  </si>
  <si>
    <t>円</t>
    <rPh sb="0" eb="1">
      <t>エン</t>
    </rPh>
    <phoneticPr fontId="12"/>
  </si>
  <si>
    <t>（消費税及び地方消費税
を含む）</t>
    <phoneticPr fontId="12"/>
  </si>
  <si>
    <t>件名</t>
    <rPh sb="0" eb="2">
      <t>ケンメイ</t>
    </rPh>
    <phoneticPr fontId="12"/>
  </si>
  <si>
    <r>
      <rPr>
        <b/>
        <sz val="11"/>
        <color rgb="FFFF0000"/>
        <rFont val="Meiryo UI"/>
        <family val="3"/>
        <charset val="128"/>
      </rPr>
      <t>提案FS案件名</t>
    </r>
    <r>
      <rPr>
        <sz val="11"/>
        <color theme="1"/>
        <rFont val="Meiryo UI"/>
        <family val="3"/>
        <charset val="128"/>
      </rPr>
      <t>を入力</t>
    </r>
    <rPh sb="0" eb="2">
      <t>テイアン</t>
    </rPh>
    <rPh sb="4" eb="7">
      <t>アンケンメイ</t>
    </rPh>
    <rPh sb="8" eb="10">
      <t>ニュウリョク</t>
    </rPh>
    <phoneticPr fontId="12"/>
  </si>
  <si>
    <t>〇〇〇〇</t>
    <phoneticPr fontId="12"/>
  </si>
  <si>
    <t>作業期間：委託契約締結日から令和9年2月5日</t>
    <rPh sb="0" eb="2">
      <t>サギョウ</t>
    </rPh>
    <rPh sb="2" eb="4">
      <t>キカン</t>
    </rPh>
    <phoneticPr fontId="12"/>
  </si>
  <si>
    <t>内訳は別添のとおり。</t>
    <rPh sb="0" eb="2">
      <t>ウチワケ</t>
    </rPh>
    <rPh sb="3" eb="5">
      <t>ベッテン</t>
    </rPh>
    <phoneticPr fontId="0"/>
  </si>
  <si>
    <t>（１）委託金額</t>
    <rPh sb="3" eb="7">
      <t>イタクキンガク</t>
    </rPh>
    <phoneticPr fontId="7"/>
  </si>
  <si>
    <t>（単位：円）</t>
    <rPh sb="1" eb="3">
      <t>タンイ</t>
    </rPh>
    <rPh sb="4" eb="5">
      <t>エン</t>
    </rPh>
    <phoneticPr fontId="7"/>
  </si>
  <si>
    <t>区分</t>
    <rPh sb="0" eb="2">
      <t>クブン</t>
    </rPh>
    <phoneticPr fontId="7"/>
  </si>
  <si>
    <t>委託金額</t>
    <rPh sb="0" eb="2">
      <t>イタク</t>
    </rPh>
    <rPh sb="2" eb="4">
      <t>キンガク</t>
    </rPh>
    <phoneticPr fontId="7"/>
  </si>
  <si>
    <t>１．人件費</t>
    <rPh sb="2" eb="5">
      <t>ジンケンヒ</t>
    </rPh>
    <phoneticPr fontId="7"/>
  </si>
  <si>
    <t>２．事業費</t>
    <rPh sb="2" eb="5">
      <t>ジギョウヒ</t>
    </rPh>
    <phoneticPr fontId="7"/>
  </si>
  <si>
    <t>３．再委託・外注費</t>
    <rPh sb="2" eb="5">
      <t>サイイタク</t>
    </rPh>
    <rPh sb="6" eb="8">
      <t>ガイチュウ</t>
    </rPh>
    <rPh sb="8" eb="9">
      <t>ヒ</t>
    </rPh>
    <phoneticPr fontId="7"/>
  </si>
  <si>
    <t>４．一般管理費</t>
    <rPh sb="2" eb="4">
      <t>イッパン</t>
    </rPh>
    <rPh sb="4" eb="7">
      <t>カンリヒ</t>
    </rPh>
    <phoneticPr fontId="7"/>
  </si>
  <si>
    <t>小計</t>
    <rPh sb="0" eb="2">
      <t>ショウケイ</t>
    </rPh>
    <phoneticPr fontId="7"/>
  </si>
  <si>
    <t>消費税及び地方消費税相当額</t>
    <rPh sb="0" eb="3">
      <t>ショウヒゼイ</t>
    </rPh>
    <rPh sb="3" eb="4">
      <t>オヨ</t>
    </rPh>
    <rPh sb="5" eb="7">
      <t>チホウ</t>
    </rPh>
    <rPh sb="7" eb="10">
      <t>ショウヒゼイ</t>
    </rPh>
    <rPh sb="10" eb="12">
      <t>ソウトウ</t>
    </rPh>
    <rPh sb="12" eb="13">
      <t>ガク</t>
    </rPh>
    <phoneticPr fontId="7"/>
  </si>
  <si>
    <t>合計</t>
    <rPh sb="0" eb="2">
      <t>ゴウケイ</t>
    </rPh>
    <phoneticPr fontId="7"/>
  </si>
  <si>
    <t>（２）内訳</t>
    <rPh sb="3" eb="5">
      <t>ウチワケ</t>
    </rPh>
    <phoneticPr fontId="7"/>
  </si>
  <si>
    <t>区分</t>
    <rPh sb="0" eb="2">
      <t>クブン</t>
    </rPh>
    <phoneticPr fontId="12"/>
  </si>
  <si>
    <t>積算内訳（税抜）</t>
    <rPh sb="0" eb="4">
      <t>セキサンウチワケ</t>
    </rPh>
    <rPh sb="5" eb="7">
      <t>ゼイヌ</t>
    </rPh>
    <phoneticPr fontId="12"/>
  </si>
  <si>
    <t>委託金額</t>
    <rPh sb="0" eb="4">
      <t>イタクキンガク</t>
    </rPh>
    <phoneticPr fontId="12"/>
  </si>
  <si>
    <t>×</t>
    <phoneticPr fontId="7"/>
  </si>
  <si>
    <t>時間</t>
    <rPh sb="0" eb="2">
      <t>ジカン</t>
    </rPh>
    <phoneticPr fontId="7"/>
  </si>
  <si>
    <t>（１）旅費</t>
    <rPh sb="3" eb="5">
      <t>リョヒ</t>
    </rPh>
    <phoneticPr fontId="7"/>
  </si>
  <si>
    <t>×</t>
  </si>
  <si>
    <t>人回</t>
    <rPh sb="0" eb="1">
      <t>ニン</t>
    </rPh>
    <rPh sb="1" eb="2">
      <t>カイ</t>
    </rPh>
    <phoneticPr fontId="7"/>
  </si>
  <si>
    <t>（２）謝金</t>
    <rPh sb="3" eb="5">
      <t>シャキン</t>
    </rPh>
    <phoneticPr fontId="7"/>
  </si>
  <si>
    <t>（３）会議費</t>
    <rPh sb="3" eb="6">
      <t>カイギヒ</t>
    </rPh>
    <phoneticPr fontId="7"/>
  </si>
  <si>
    <t>回</t>
    <rPh sb="0" eb="1">
      <t>カイ</t>
    </rPh>
    <phoneticPr fontId="12"/>
  </si>
  <si>
    <t>ヶ月</t>
    <rPh sb="1" eb="2">
      <t>ゲツ</t>
    </rPh>
    <phoneticPr fontId="7"/>
  </si>
  <si>
    <t>（５）消耗品費</t>
    <rPh sb="3" eb="7">
      <t>ショウモウヒンヒ</t>
    </rPh>
    <phoneticPr fontId="7"/>
  </si>
  <si>
    <t>個</t>
    <rPh sb="0" eb="1">
      <t>コ</t>
    </rPh>
    <phoneticPr fontId="12"/>
  </si>
  <si>
    <t>（６）印刷製本費</t>
    <rPh sb="3" eb="5">
      <t>インサツ</t>
    </rPh>
    <rPh sb="5" eb="7">
      <t>セイホン</t>
    </rPh>
    <rPh sb="7" eb="8">
      <t>ヒ</t>
    </rPh>
    <phoneticPr fontId="7"/>
  </si>
  <si>
    <t>部</t>
    <rPh sb="0" eb="1">
      <t>ブ</t>
    </rPh>
    <phoneticPr fontId="12"/>
  </si>
  <si>
    <t>（７）補助人員費</t>
    <rPh sb="3" eb="7">
      <t>ホジョジンイン</t>
    </rPh>
    <rPh sb="7" eb="8">
      <t>ヒ</t>
    </rPh>
    <phoneticPr fontId="7"/>
  </si>
  <si>
    <t>時間</t>
    <rPh sb="0" eb="2">
      <t>ジカン</t>
    </rPh>
    <phoneticPr fontId="12"/>
  </si>
  <si>
    <t>（８）その他諸経費</t>
    <rPh sb="5" eb="9">
      <t>タショケイヒ</t>
    </rPh>
    <phoneticPr fontId="7"/>
  </si>
  <si>
    <t>件</t>
    <rPh sb="0" eb="1">
      <t>ケン</t>
    </rPh>
    <phoneticPr fontId="12"/>
  </si>
  <si>
    <t>式</t>
    <rPh sb="0" eb="1">
      <t>シキ</t>
    </rPh>
    <phoneticPr fontId="7"/>
  </si>
  <si>
    <t>%</t>
    <phoneticPr fontId="12"/>
  </si>
  <si>
    <t>上級研究員</t>
    <rPh sb="0" eb="2">
      <t>ジョウキュウ</t>
    </rPh>
    <rPh sb="2" eb="5">
      <t>ケンキュウイン</t>
    </rPh>
    <phoneticPr fontId="7"/>
  </si>
  <si>
    <t>主任研究員</t>
    <rPh sb="0" eb="5">
      <t>シュニンケンキュウイン</t>
    </rPh>
    <phoneticPr fontId="7"/>
  </si>
  <si>
    <t>研究員</t>
    <rPh sb="0" eb="3">
      <t>ケンキュウイン</t>
    </rPh>
    <phoneticPr fontId="7"/>
  </si>
  <si>
    <t>海外交通費</t>
  </si>
  <si>
    <t>委員謝金（○○委員会）</t>
    <rPh sb="0" eb="2">
      <t>イイン</t>
    </rPh>
    <rPh sb="2" eb="4">
      <t>シャキン</t>
    </rPh>
    <rPh sb="7" eb="10">
      <t>イインカイ</t>
    </rPh>
    <phoneticPr fontId="7"/>
  </si>
  <si>
    <t>講師謝金（講演内容）</t>
    <rPh sb="0" eb="2">
      <t>コウシ</t>
    </rPh>
    <rPh sb="2" eb="4">
      <t>シャキン</t>
    </rPh>
    <rPh sb="5" eb="7">
      <t>コウエン</t>
    </rPh>
    <rPh sb="7" eb="9">
      <t>ナイヨウ</t>
    </rPh>
    <phoneticPr fontId="7"/>
  </si>
  <si>
    <t>会場借料（会議名）</t>
    <rPh sb="0" eb="2">
      <t>カイジョウ</t>
    </rPh>
    <rPh sb="2" eb="4">
      <t>シャクリョウ</t>
    </rPh>
    <rPh sb="5" eb="7">
      <t>カイギ</t>
    </rPh>
    <rPh sb="7" eb="8">
      <t>メイ</t>
    </rPh>
    <phoneticPr fontId="7"/>
  </si>
  <si>
    <t>機器リース代（機器種別）</t>
    <rPh sb="0" eb="2">
      <t>キキ</t>
    </rPh>
    <rPh sb="5" eb="6">
      <t>ダイ</t>
    </rPh>
    <rPh sb="7" eb="9">
      <t>キキ</t>
    </rPh>
    <rPh sb="9" eb="11">
      <t>シュベツ</t>
    </rPh>
    <phoneticPr fontId="7"/>
  </si>
  <si>
    <t>パンフレット印刷費</t>
    <rPh sb="6" eb="8">
      <t>インサツ</t>
    </rPh>
    <rPh sb="8" eb="9">
      <t>ヒ</t>
    </rPh>
    <phoneticPr fontId="7"/>
  </si>
  <si>
    <t>通信運搬費（郵送料、運送費等）</t>
    <rPh sb="0" eb="2">
      <t>ツウシン</t>
    </rPh>
    <rPh sb="2" eb="4">
      <t>ウンパン</t>
    </rPh>
    <rPh sb="4" eb="5">
      <t>ヒ</t>
    </rPh>
    <rPh sb="6" eb="9">
      <t>ユウソウリョウ</t>
    </rPh>
    <rPh sb="10" eb="13">
      <t>ウンソウヒ</t>
    </rPh>
    <rPh sb="13" eb="14">
      <t>トウ</t>
    </rPh>
    <phoneticPr fontId="7"/>
  </si>
  <si>
    <t>通訳費</t>
    <rPh sb="0" eb="2">
      <t>ツウヤク</t>
    </rPh>
    <rPh sb="2" eb="3">
      <t>ヒ</t>
    </rPh>
    <phoneticPr fontId="7"/>
  </si>
  <si>
    <t>日</t>
    <rPh sb="0" eb="1">
      <t>ニチ</t>
    </rPh>
    <phoneticPr fontId="12"/>
  </si>
  <si>
    <t>○○株式会社（再委託）</t>
    <rPh sb="2" eb="6">
      <t>カブシキガイシャ</t>
    </rPh>
    <rPh sb="7" eb="10">
      <t>サイイタク</t>
    </rPh>
    <phoneticPr fontId="7"/>
  </si>
  <si>
    <t>xxxx,Ltd.（外注）</t>
    <rPh sb="10" eb="12">
      <t>ガイチュウ</t>
    </rPh>
    <phoneticPr fontId="7"/>
  </si>
  <si>
    <t>人件費算出根拠（実績単価）</t>
    <rPh sb="0" eb="3">
      <t>ジンケンヒ</t>
    </rPh>
    <rPh sb="3" eb="7">
      <t>サンシュツコンキョ</t>
    </rPh>
    <rPh sb="8" eb="12">
      <t>ジッセキタンカ</t>
    </rPh>
    <phoneticPr fontId="7"/>
  </si>
  <si>
    <t>人件費単価算出表</t>
    <rPh sb="0" eb="3">
      <t>ジンケンヒ</t>
    </rPh>
    <rPh sb="3" eb="5">
      <t>タンカ</t>
    </rPh>
    <rPh sb="5" eb="7">
      <t>サンシュツ</t>
    </rPh>
    <rPh sb="7" eb="8">
      <t>ヒョウ</t>
    </rPh>
    <phoneticPr fontId="18"/>
  </si>
  <si>
    <t>事業者名：</t>
    <rPh sb="0" eb="3">
      <t>ジギョウシャ</t>
    </rPh>
    <rPh sb="3" eb="4">
      <t>メイ</t>
    </rPh>
    <phoneticPr fontId="18"/>
  </si>
  <si>
    <t>作成日</t>
    <rPh sb="0" eb="3">
      <t>サクセイビ</t>
    </rPh>
    <phoneticPr fontId="18"/>
  </si>
  <si>
    <t>労務管理責任者</t>
    <rPh sb="0" eb="2">
      <t>ロウム</t>
    </rPh>
    <rPh sb="2" eb="4">
      <t>カンリ</t>
    </rPh>
    <rPh sb="4" eb="6">
      <t>セキニン</t>
    </rPh>
    <rPh sb="6" eb="7">
      <t>シャ</t>
    </rPh>
    <phoneticPr fontId="18"/>
  </si>
  <si>
    <t>　所属</t>
    <rPh sb="1" eb="3">
      <t>ショゾク</t>
    </rPh>
    <phoneticPr fontId="18"/>
  </si>
  <si>
    <t>従事者氏名：</t>
    <rPh sb="0" eb="3">
      <t>ジュウジシャ</t>
    </rPh>
    <rPh sb="3" eb="5">
      <t>シメイ</t>
    </rPh>
    <phoneticPr fontId="18"/>
  </si>
  <si>
    <t>　氏名</t>
    <rPh sb="1" eb="3">
      <t>シメイ</t>
    </rPh>
    <phoneticPr fontId="18"/>
  </si>
  <si>
    <t>人件費総額－通勤手当</t>
    <rPh sb="0" eb="3">
      <t>ジンケンヒ</t>
    </rPh>
    <rPh sb="3" eb="5">
      <t>ソウガク</t>
    </rPh>
    <rPh sb="6" eb="8">
      <t>ツウキン</t>
    </rPh>
    <rPh sb="8" eb="10">
      <t>テアテ</t>
    </rPh>
    <phoneticPr fontId="18"/>
  </si>
  <si>
    <t>円</t>
    <rPh sb="0" eb="1">
      <t>エン</t>
    </rPh>
    <phoneticPr fontId="18"/>
  </si>
  <si>
    <t>通勤手当（消費税割戻後）</t>
    <rPh sb="0" eb="2">
      <t>ツウキン</t>
    </rPh>
    <rPh sb="2" eb="4">
      <t>テアテ</t>
    </rPh>
    <rPh sb="5" eb="8">
      <t>ショウヒゼイ</t>
    </rPh>
    <rPh sb="8" eb="9">
      <t>ワ</t>
    </rPh>
    <rPh sb="9" eb="10">
      <t>モド</t>
    </rPh>
    <rPh sb="10" eb="11">
      <t>ゴ</t>
    </rPh>
    <phoneticPr fontId="18"/>
  </si>
  <si>
    <t>所定労働時間／日</t>
    <rPh sb="0" eb="2">
      <t>ショテイ</t>
    </rPh>
    <rPh sb="2" eb="4">
      <t>ロウドウ</t>
    </rPh>
    <rPh sb="4" eb="6">
      <t>ジカン</t>
    </rPh>
    <rPh sb="7" eb="8">
      <t>ニチ</t>
    </rPh>
    <phoneticPr fontId="18"/>
  </si>
  <si>
    <t>時間</t>
    <rPh sb="0" eb="2">
      <t>ジカン</t>
    </rPh>
    <phoneticPr fontId="18"/>
  </si>
  <si>
    <t>年間総額</t>
    <rPh sb="0" eb="2">
      <t>ネンカン</t>
    </rPh>
    <rPh sb="2" eb="4">
      <t>ソウガク</t>
    </rPh>
    <phoneticPr fontId="18"/>
  </si>
  <si>
    <t>年間理論総労働時間</t>
    <rPh sb="0" eb="2">
      <t>ネンカン</t>
    </rPh>
    <rPh sb="2" eb="4">
      <t>リロン</t>
    </rPh>
    <rPh sb="4" eb="5">
      <t>ソウ</t>
    </rPh>
    <rPh sb="5" eb="7">
      <t>ロウドウ</t>
    </rPh>
    <rPh sb="7" eb="9">
      <t>ジカン</t>
    </rPh>
    <phoneticPr fontId="18"/>
  </si>
  <si>
    <t>時間内時間単価（年度間給与等支払額（時間外を除く）÷企業カレンダー上の年度間理論総労働時間）</t>
    <rPh sb="0" eb="2">
      <t>ジカン</t>
    </rPh>
    <rPh sb="2" eb="3">
      <t>ナイ</t>
    </rPh>
    <rPh sb="3" eb="5">
      <t>ジカン</t>
    </rPh>
    <rPh sb="5" eb="7">
      <t>タンカ</t>
    </rPh>
    <rPh sb="8" eb="10">
      <t>ネンド</t>
    </rPh>
    <rPh sb="10" eb="11">
      <t>カン</t>
    </rPh>
    <rPh sb="11" eb="13">
      <t>キュウヨ</t>
    </rPh>
    <rPh sb="13" eb="14">
      <t>トウ</t>
    </rPh>
    <rPh sb="14" eb="16">
      <t>シハライ</t>
    </rPh>
    <rPh sb="16" eb="17">
      <t>ガク</t>
    </rPh>
    <rPh sb="18" eb="21">
      <t>ジカンガイ</t>
    </rPh>
    <rPh sb="22" eb="23">
      <t>ノゾ</t>
    </rPh>
    <rPh sb="26" eb="28">
      <t>キギョウ</t>
    </rPh>
    <rPh sb="33" eb="34">
      <t>ジョウ</t>
    </rPh>
    <rPh sb="35" eb="37">
      <t>ネンド</t>
    </rPh>
    <rPh sb="37" eb="38">
      <t>カン</t>
    </rPh>
    <rPh sb="38" eb="40">
      <t>リロン</t>
    </rPh>
    <rPh sb="40" eb="41">
      <t>ソウ</t>
    </rPh>
    <rPh sb="41" eb="43">
      <t>ロウドウ</t>
    </rPh>
    <rPh sb="43" eb="45">
      <t>ジカン</t>
    </rPh>
    <phoneticPr fontId="18"/>
  </si>
  <si>
    <t>月</t>
    <rPh sb="0" eb="1">
      <t>ツキ</t>
    </rPh>
    <phoneticPr fontId="18"/>
  </si>
  <si>
    <t>所定勤務
日数</t>
    <rPh sb="0" eb="2">
      <t>ショテイ</t>
    </rPh>
    <rPh sb="2" eb="4">
      <t>キンム</t>
    </rPh>
    <rPh sb="5" eb="7">
      <t>ニッスウ</t>
    </rPh>
    <phoneticPr fontId="18"/>
  </si>
  <si>
    <t>基本給</t>
    <rPh sb="0" eb="3">
      <t>キホンキュウ</t>
    </rPh>
    <phoneticPr fontId="18"/>
  </si>
  <si>
    <t>諸手当</t>
    <rPh sb="0" eb="3">
      <t>ショテアテ</t>
    </rPh>
    <phoneticPr fontId="18"/>
  </si>
  <si>
    <t>基本給
＋
諸手当</t>
    <rPh sb="0" eb="3">
      <t>キホンキュウ</t>
    </rPh>
    <rPh sb="6" eb="9">
      <t>ショテアテ</t>
    </rPh>
    <phoneticPr fontId="18"/>
  </si>
  <si>
    <t>社会保険料事業主負担分</t>
    <rPh sb="0" eb="2">
      <t>シャカイ</t>
    </rPh>
    <rPh sb="2" eb="5">
      <t>ホケンリョウ</t>
    </rPh>
    <rPh sb="5" eb="8">
      <t>ジギョウヌシ</t>
    </rPh>
    <rPh sb="8" eb="10">
      <t>フタン</t>
    </rPh>
    <rPh sb="10" eb="11">
      <t>ブン</t>
    </rPh>
    <phoneticPr fontId="18"/>
  </si>
  <si>
    <t>労働保険事業主負担分</t>
    <rPh sb="0" eb="2">
      <t>ロウドウ</t>
    </rPh>
    <rPh sb="2" eb="4">
      <t>ホケン</t>
    </rPh>
    <rPh sb="4" eb="7">
      <t>ジギョウヌシ</t>
    </rPh>
    <rPh sb="7" eb="9">
      <t>フタン</t>
    </rPh>
    <rPh sb="9" eb="10">
      <t>ブン</t>
    </rPh>
    <phoneticPr fontId="18"/>
  </si>
  <si>
    <t>社会保険料事業主負担分
＋
労働保険事業主負担分</t>
    <rPh sb="0" eb="2">
      <t>シャカイ</t>
    </rPh>
    <rPh sb="2" eb="5">
      <t>ホケンリョウ</t>
    </rPh>
    <rPh sb="5" eb="8">
      <t>ジギョウヌシ</t>
    </rPh>
    <rPh sb="8" eb="10">
      <t>フタン</t>
    </rPh>
    <rPh sb="10" eb="11">
      <t>ブン</t>
    </rPh>
    <rPh sb="14" eb="16">
      <t>ロウドウ</t>
    </rPh>
    <rPh sb="16" eb="18">
      <t>ホケン</t>
    </rPh>
    <rPh sb="18" eb="21">
      <t>ジギョウヌシ</t>
    </rPh>
    <rPh sb="21" eb="23">
      <t>フタン</t>
    </rPh>
    <rPh sb="23" eb="24">
      <t>ブン</t>
    </rPh>
    <phoneticPr fontId="18"/>
  </si>
  <si>
    <t>総額</t>
    <rPh sb="0" eb="2">
      <t>ソウガク</t>
    </rPh>
    <phoneticPr fontId="18"/>
  </si>
  <si>
    <t>〇〇
手当</t>
    <rPh sb="3" eb="5">
      <t>テアテ</t>
    </rPh>
    <phoneticPr fontId="18"/>
  </si>
  <si>
    <t>通勤手当</t>
    <rPh sb="0" eb="2">
      <t>ツウキン</t>
    </rPh>
    <rPh sb="2" eb="4">
      <t>テアテ</t>
    </rPh>
    <phoneticPr fontId="18"/>
  </si>
  <si>
    <t>健康保険</t>
    <rPh sb="0" eb="2">
      <t>ケンコウ</t>
    </rPh>
    <rPh sb="2" eb="4">
      <t>ホケン</t>
    </rPh>
    <phoneticPr fontId="18"/>
  </si>
  <si>
    <t>厚生年金</t>
    <rPh sb="0" eb="2">
      <t>コウセイ</t>
    </rPh>
    <rPh sb="2" eb="4">
      <t>ネンキン</t>
    </rPh>
    <phoneticPr fontId="18"/>
  </si>
  <si>
    <t>その他
（基金等）</t>
    <rPh sb="2" eb="3">
      <t>タ</t>
    </rPh>
    <rPh sb="5" eb="7">
      <t>キキン</t>
    </rPh>
    <rPh sb="7" eb="8">
      <t>トウ</t>
    </rPh>
    <phoneticPr fontId="18"/>
  </si>
  <si>
    <t>子供・子育
て拠出金</t>
    <rPh sb="0" eb="2">
      <t>コドモ</t>
    </rPh>
    <rPh sb="3" eb="5">
      <t>コソダ</t>
    </rPh>
    <rPh sb="7" eb="10">
      <t>キョシュツキン</t>
    </rPh>
    <phoneticPr fontId="18"/>
  </si>
  <si>
    <t>介護保険</t>
    <rPh sb="0" eb="2">
      <t>カイゴ</t>
    </rPh>
    <rPh sb="2" eb="4">
      <t>ホケン</t>
    </rPh>
    <phoneticPr fontId="18"/>
  </si>
  <si>
    <t>雇用保険</t>
    <rPh sb="0" eb="2">
      <t>コヨウ</t>
    </rPh>
    <rPh sb="2" eb="4">
      <t>ホケン</t>
    </rPh>
    <phoneticPr fontId="18"/>
  </si>
  <si>
    <t>労災保険</t>
    <rPh sb="0" eb="2">
      <t>ロウサイ</t>
    </rPh>
    <rPh sb="2" eb="4">
      <t>ホケン</t>
    </rPh>
    <phoneticPr fontId="18"/>
  </si>
  <si>
    <t>一般
拠出金</t>
    <rPh sb="0" eb="2">
      <t>イッパン</t>
    </rPh>
    <rPh sb="3" eb="6">
      <t>キョシュツキン</t>
    </rPh>
    <phoneticPr fontId="18"/>
  </si>
  <si>
    <t>賞与1</t>
    <rPh sb="0" eb="2">
      <t>ショウヨ</t>
    </rPh>
    <phoneticPr fontId="18"/>
  </si>
  <si>
    <t>賞与2</t>
    <rPh sb="0" eb="2">
      <t>ショウヨ</t>
    </rPh>
    <phoneticPr fontId="18"/>
  </si>
  <si>
    <t>賞与3</t>
    <rPh sb="0" eb="2">
      <t>ショウヨ</t>
    </rPh>
    <phoneticPr fontId="18"/>
  </si>
  <si>
    <t>賞与4</t>
    <rPh sb="0" eb="2">
      <t>ショウヨ</t>
    </rPh>
    <phoneticPr fontId="18"/>
  </si>
  <si>
    <t>計</t>
    <rPh sb="0" eb="1">
      <t>ケイ</t>
    </rPh>
    <phoneticPr fontId="18"/>
  </si>
  <si>
    <t>一般管理費率算出表</t>
    <rPh sb="0" eb="2">
      <t>イッパン</t>
    </rPh>
    <rPh sb="2" eb="5">
      <t>カンリヒ</t>
    </rPh>
    <rPh sb="5" eb="6">
      <t>リツ</t>
    </rPh>
    <rPh sb="6" eb="8">
      <t>サンシュツ</t>
    </rPh>
    <rPh sb="8" eb="9">
      <t>ヒョウ</t>
    </rPh>
    <phoneticPr fontId="7"/>
  </si>
  <si>
    <t>○○○○株式会社</t>
    <rPh sb="4" eb="8">
      <t>カブシキガイシャ</t>
    </rPh>
    <phoneticPr fontId="7"/>
  </si>
  <si>
    <t>一般管理費</t>
    <rPh sb="0" eb="5">
      <t>イッパンカンリヒ</t>
    </rPh>
    <phoneticPr fontId="7"/>
  </si>
  <si>
    <t>売上原価</t>
    <rPh sb="0" eb="2">
      <t>ウリアゲ</t>
    </rPh>
    <rPh sb="2" eb="4">
      <t>ゲンカ</t>
    </rPh>
    <phoneticPr fontId="7"/>
  </si>
  <si>
    <t>損益計算書より算出</t>
    <rPh sb="0" eb="2">
      <t>ソンエキ</t>
    </rPh>
    <rPh sb="2" eb="5">
      <t>ケイサンショ</t>
    </rPh>
    <rPh sb="7" eb="9">
      <t>サンシュツ</t>
    </rPh>
    <phoneticPr fontId="7"/>
  </si>
  <si>
    <t>一般管理費率</t>
    <rPh sb="0" eb="6">
      <t>イッパンカンリヒリツ</t>
    </rPh>
    <phoneticPr fontId="7"/>
  </si>
  <si>
    <t>＝</t>
    <phoneticPr fontId="7"/>
  </si>
  <si>
    <t>→</t>
    <phoneticPr fontId="7"/>
  </si>
  <si>
    <t>小数点2位を切捨て</t>
    <rPh sb="0" eb="3">
      <t>ショウスウテン</t>
    </rPh>
    <rPh sb="4" eb="5">
      <t>イ</t>
    </rPh>
    <rPh sb="6" eb="7">
      <t>ス</t>
    </rPh>
    <phoneticPr fontId="7"/>
  </si>
  <si>
    <t>※算出された一般管理費率か10％のいずれか小さい方の数値を上限とするため</t>
    <rPh sb="1" eb="3">
      <t>サンシュツ</t>
    </rPh>
    <phoneticPr fontId="7"/>
  </si>
  <si>
    <t>（注）損益計算書要旨等の資料を添付のこと</t>
    <rPh sb="3" eb="5">
      <t>ソンエキ</t>
    </rPh>
    <rPh sb="5" eb="8">
      <t>ケイサンショ</t>
    </rPh>
    <rPh sb="8" eb="10">
      <t>ヨウシ</t>
    </rPh>
    <rPh sb="10" eb="11">
      <t>トウ</t>
    </rPh>
    <rPh sb="12" eb="14">
      <t>シリョウ</t>
    </rPh>
    <phoneticPr fontId="7"/>
  </si>
  <si>
    <t>回</t>
  </si>
  <si>
    <t>個</t>
  </si>
  <si>
    <t>部</t>
  </si>
  <si>
    <t>時間</t>
  </si>
  <si>
    <t>式</t>
  </si>
  <si>
    <t>人回</t>
  </si>
  <si>
    <t>2025年4月分</t>
    <rPh sb="4" eb="5">
      <t>ネン</t>
    </rPh>
    <rPh sb="6" eb="8">
      <t>ガツブン</t>
    </rPh>
    <phoneticPr fontId="18"/>
  </si>
  <si>
    <t>2025年5月分</t>
    <rPh sb="4" eb="5">
      <t>ネン</t>
    </rPh>
    <rPh sb="6" eb="8">
      <t>ガツブン</t>
    </rPh>
    <phoneticPr fontId="18"/>
  </si>
  <si>
    <t>2025年6月分</t>
    <rPh sb="4" eb="5">
      <t>ネン</t>
    </rPh>
    <rPh sb="6" eb="8">
      <t>ガツブン</t>
    </rPh>
    <phoneticPr fontId="18"/>
  </si>
  <si>
    <t>2025年7月分</t>
    <rPh sb="4" eb="5">
      <t>ネン</t>
    </rPh>
    <rPh sb="6" eb="8">
      <t>ガツブン</t>
    </rPh>
    <phoneticPr fontId="18"/>
  </si>
  <si>
    <t>2025年8月分</t>
    <rPh sb="4" eb="5">
      <t>ネン</t>
    </rPh>
    <rPh sb="6" eb="8">
      <t>ガツブン</t>
    </rPh>
    <phoneticPr fontId="18"/>
  </si>
  <si>
    <t>2025年9月分</t>
    <rPh sb="4" eb="5">
      <t>ネン</t>
    </rPh>
    <rPh sb="6" eb="8">
      <t>ガツブン</t>
    </rPh>
    <phoneticPr fontId="18"/>
  </si>
  <si>
    <t>2025年10月分</t>
    <rPh sb="4" eb="5">
      <t>ネン</t>
    </rPh>
    <rPh sb="7" eb="9">
      <t>ガツブン</t>
    </rPh>
    <phoneticPr fontId="18"/>
  </si>
  <si>
    <t>2025年11月分</t>
    <rPh sb="4" eb="5">
      <t>ネン</t>
    </rPh>
    <rPh sb="7" eb="9">
      <t>ガツブン</t>
    </rPh>
    <phoneticPr fontId="18"/>
  </si>
  <si>
    <t>2025年12月分</t>
    <rPh sb="4" eb="5">
      <t>ネン</t>
    </rPh>
    <rPh sb="7" eb="9">
      <t>ガツブン</t>
    </rPh>
    <phoneticPr fontId="18"/>
  </si>
  <si>
    <t>2026年1月分</t>
    <rPh sb="4" eb="5">
      <t>ネン</t>
    </rPh>
    <rPh sb="6" eb="8">
      <t>ガツブン</t>
    </rPh>
    <phoneticPr fontId="18"/>
  </si>
  <si>
    <t>2026年2月分</t>
    <rPh sb="4" eb="5">
      <t>ネン</t>
    </rPh>
    <rPh sb="6" eb="8">
      <t>ガツブン</t>
    </rPh>
    <phoneticPr fontId="18"/>
  </si>
  <si>
    <t>2026年3月分</t>
    <rPh sb="4" eb="5">
      <t>ネン</t>
    </rPh>
    <rPh sb="6" eb="8">
      <t>ガツブン</t>
    </rPh>
    <phoneticPr fontId="18"/>
  </si>
  <si>
    <t>株式会社○○</t>
    <rPh sb="0" eb="4">
      <t>カブ</t>
    </rPh>
    <phoneticPr fontId="7"/>
  </si>
  <si>
    <t>国内交通費</t>
    <rPh sb="0" eb="2">
      <t>コクナイ</t>
    </rPh>
    <rPh sb="2" eb="5">
      <t>コウツウヒ</t>
    </rPh>
    <phoneticPr fontId="7"/>
  </si>
  <si>
    <t>航空賃</t>
    <rPh sb="0" eb="2">
      <t>コウクウ</t>
    </rPh>
    <rPh sb="2" eb="3">
      <t>チン</t>
    </rPh>
    <phoneticPr fontId="7"/>
  </si>
  <si>
    <t>日当</t>
    <rPh sb="0" eb="2">
      <t>ニットウ</t>
    </rPh>
    <phoneticPr fontId="7"/>
  </si>
  <si>
    <t>宿泊費</t>
    <rPh sb="0" eb="3">
      <t>シュクハクヒ</t>
    </rPh>
    <phoneticPr fontId="7"/>
  </si>
  <si>
    <t>海外旅行保険</t>
    <rPh sb="0" eb="2">
      <t>カイガイ</t>
    </rPh>
    <rPh sb="2" eb="4">
      <t>リョコウ</t>
    </rPh>
    <rPh sb="4" eb="6">
      <t>ホケン</t>
    </rPh>
    <phoneticPr fontId="7"/>
  </si>
  <si>
    <t>【書式】見積書表紙（提案時）</t>
    <rPh sb="1" eb="3">
      <t>ショシキ</t>
    </rPh>
    <rPh sb="4" eb="9">
      <t>ミツモリショヒョウシ</t>
    </rPh>
    <rPh sb="10" eb="13">
      <t>テイアンジ</t>
    </rPh>
    <phoneticPr fontId="12"/>
  </si>
  <si>
    <t>【書式】見積内訳</t>
    <rPh sb="1" eb="3">
      <t>ショシキ</t>
    </rPh>
    <rPh sb="4" eb="6">
      <t>ミツ</t>
    </rPh>
    <rPh sb="6" eb="8">
      <t>ウチワケ</t>
    </rPh>
    <phoneticPr fontId="12"/>
  </si>
  <si>
    <t>【書式】見積書表紙（採択後）</t>
    <rPh sb="1" eb="3">
      <t>ショシキ</t>
    </rPh>
    <rPh sb="4" eb="7">
      <t>ミツモリショ</t>
    </rPh>
    <rPh sb="7" eb="9">
      <t>ヒョウシ</t>
    </rPh>
    <rPh sb="10" eb="13">
      <t>サイタクゴ</t>
    </rPh>
    <phoneticPr fontId="12"/>
  </si>
  <si>
    <r>
      <rPr>
        <u/>
        <sz val="8"/>
        <color theme="10"/>
        <rFont val="Meiryo UI"/>
        <family val="3"/>
        <charset val="128"/>
      </rPr>
      <t>【書式】見積内訳 (共同提案分)</t>
    </r>
    <r>
      <rPr>
        <u/>
        <sz val="6"/>
        <color theme="10"/>
        <rFont val="Meiryo UI"/>
        <family val="3"/>
        <charset val="128"/>
      </rPr>
      <t>該当の場合のみ</t>
    </r>
    <rPh sb="1" eb="3">
      <t>ショシキ</t>
    </rPh>
    <phoneticPr fontId="12"/>
  </si>
  <si>
    <t>見積内訳【提案者：株式会社○○】</t>
    <rPh sb="0" eb="2">
      <t>ミツモリ</t>
    </rPh>
    <rPh sb="2" eb="4">
      <t>ウチワケ</t>
    </rPh>
    <rPh sb="5" eb="8">
      <t>テイアンシャ</t>
    </rPh>
    <rPh sb="9" eb="13">
      <t>カブ</t>
    </rPh>
    <phoneticPr fontId="12"/>
  </si>
  <si>
    <t>見積内訳【共同提案者：株式会社△△】</t>
    <rPh sb="0" eb="2">
      <t>ミツモリ</t>
    </rPh>
    <rPh sb="2" eb="4">
      <t>ウチワケ</t>
    </rPh>
    <rPh sb="5" eb="10">
      <t>キョウドウテイアンシャ</t>
    </rPh>
    <rPh sb="11" eb="13">
      <t>カブシキ</t>
    </rPh>
    <rPh sb="13" eb="15">
      <t>ガイシャ</t>
    </rPh>
    <phoneticPr fontId="12"/>
  </si>
  <si>
    <t>（４）備品費（借料及び損料）</t>
    <rPh sb="3" eb="6">
      <t>ビヒンヒ</t>
    </rPh>
    <phoneticPr fontId="7"/>
  </si>
  <si>
    <t>（７）補助員人件費</t>
    <rPh sb="3" eb="9">
      <t>ホジョインジンケンヒ</t>
    </rPh>
    <phoneticPr fontId="7"/>
  </si>
  <si>
    <t>(例)三菱UFJリサーチ&amp;コンサルティング株式会社</t>
    <rPh sb="3" eb="5">
      <t>ミツビシ</t>
    </rPh>
    <rPh sb="21" eb="25">
      <t>カブシキガイシャ</t>
    </rPh>
    <phoneticPr fontId="12"/>
  </si>
  <si>
    <t xml:space="preserve">(例)三菱UFJリサーチ&amp;コンサルティング株式会社					</t>
    <phoneticPr fontId="12"/>
  </si>
  <si>
    <t>見積内訳【提案者：株式会社○○】</t>
    <rPh sb="0" eb="2">
      <t>ミツモリ</t>
    </rPh>
    <rPh sb="2" eb="4">
      <t>ウチワケ</t>
    </rPh>
    <rPh sb="5" eb="8">
      <t>テイアンシャ</t>
    </rPh>
    <rPh sb="9" eb="13">
      <t>カブシキガイシャ</t>
    </rPh>
    <phoneticPr fontId="12"/>
  </si>
  <si>
    <t>一般管理費率　＝</t>
    <rPh sb="0" eb="2">
      <t>イッパン</t>
    </rPh>
    <rPh sb="2" eb="5">
      <t>カンリヒ</t>
    </rPh>
    <rPh sb="5" eb="6">
      <t>リツ</t>
    </rPh>
    <phoneticPr fontId="7"/>
  </si>
  <si>
    <t>（消耗品名）</t>
    <rPh sb="1" eb="3">
      <t>ショウモウ</t>
    </rPh>
    <rPh sb="3" eb="4">
      <t>ヒン</t>
    </rPh>
    <rPh sb="4" eb="5">
      <t>メイ</t>
    </rPh>
    <phoneticPr fontId="7"/>
  </si>
  <si>
    <t>（作業名）</t>
    <rPh sb="1" eb="3">
      <t>サギョウ</t>
    </rPh>
    <rPh sb="3" eb="4">
      <t>メイ</t>
    </rPh>
    <phoneticPr fontId="7"/>
  </si>
  <si>
    <r>
      <rPr>
        <b/>
        <sz val="11"/>
        <color rgb="FFFF0000"/>
        <rFont val="Meiryo UI"/>
        <family val="3"/>
        <charset val="128"/>
      </rPr>
      <t>採択後FS案件名</t>
    </r>
    <r>
      <rPr>
        <sz val="11"/>
        <color theme="1"/>
        <rFont val="Meiryo UI"/>
        <family val="3"/>
        <charset val="128"/>
      </rPr>
      <t>を入力</t>
    </r>
    <rPh sb="0" eb="3">
      <t>サイタクゴ</t>
    </rPh>
    <rPh sb="5" eb="8">
      <t>アンケンメイ</t>
    </rPh>
    <rPh sb="9" eb="11">
      <t>ニュウリョク</t>
    </rPh>
    <phoneticPr fontId="12"/>
  </si>
  <si>
    <t>●全般</t>
    <rPh sb="1" eb="3">
      <t>ゼンパン</t>
    </rPh>
    <phoneticPr fontId="12"/>
  </si>
  <si>
    <t>国内における課税取引を見積書テンプレートに記載する際は、割戻して税抜額を求めた上で記載すること。</t>
    <phoneticPr fontId="12"/>
  </si>
  <si>
    <t>不課税対象の経費は原額で記載すること。</t>
    <rPh sb="12" eb="14">
      <t>キサイ</t>
    </rPh>
    <phoneticPr fontId="12"/>
  </si>
  <si>
    <t>各書式について【記載例】をよく確認した上で作成すること。</t>
    <rPh sb="0" eb="3">
      <t>カクショシキ</t>
    </rPh>
    <rPh sb="8" eb="11">
      <t>キサイレイ</t>
    </rPh>
    <rPh sb="15" eb="17">
      <t>カクニン</t>
    </rPh>
    <rPh sb="19" eb="20">
      <t>ウエ</t>
    </rPh>
    <rPh sb="21" eb="23">
      <t>サクセイ</t>
    </rPh>
    <phoneticPr fontId="12"/>
  </si>
  <si>
    <t>共同提案の場合、提案者の見積内訳の再委託費として、共同提案者の見積内訳の合計額（税抜）を記載すること。</t>
    <rPh sb="31" eb="33">
      <t>ミツモリ</t>
    </rPh>
    <rPh sb="33" eb="35">
      <t>ウチワケ</t>
    </rPh>
    <rPh sb="36" eb="38">
      <t>ゴウケイ</t>
    </rPh>
    <rPh sb="38" eb="39">
      <t>ガク</t>
    </rPh>
    <rPh sb="40" eb="42">
      <t>ゼイヌキ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</si>
</sst>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quot;#,##0"/>
    <numFmt numFmtId="178" formatCode="#"/>
    <numFmt numFmtId="179" formatCode="0.0&quot;％&quot;"/>
    <numFmt numFmtId="180" formatCode="[$]ggg\ e&quot;年 &quot;m&quot;月 &quot;d&quot;日&quot;;@" x16r2:formatCode16="[$-ja-JP-x-gannen]ggg\ e&quot;年 &quot;m&quot;月 &quot;d&quot;日&quot;;@"/>
    <numFmt numFmtId="181" formatCode="#,##0.0_ "/>
  </numFmts>
  <fonts count="5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メイリオ"/>
      <family val="3"/>
      <charset val="128"/>
    </font>
    <font>
      <sz val="10"/>
      <color theme="1"/>
      <name val="メイリオ"/>
      <family val="3"/>
      <charset val="128"/>
    </font>
    <font>
      <sz val="11"/>
      <name val="ＭＳ Ｐゴシック"/>
      <family val="3"/>
      <charset val="128"/>
    </font>
    <font>
      <b/>
      <sz val="11"/>
      <name val="メイリオ"/>
      <family val="3"/>
      <charset val="128"/>
    </font>
    <font>
      <sz val="6"/>
      <name val="ＭＳ Ｐゴシック"/>
      <family val="3"/>
      <charset val="128"/>
      <scheme val="minor"/>
    </font>
    <font>
      <sz val="11"/>
      <name val="メイリオ"/>
      <family val="3"/>
      <charset val="128"/>
    </font>
    <font>
      <sz val="11"/>
      <color theme="1"/>
      <name val="ＭＳ Ｐゴシック"/>
      <family val="3"/>
      <charset val="128"/>
    </font>
    <font>
      <sz val="12"/>
      <color theme="1"/>
      <name val="ＭＳ Ｐゴシック"/>
      <family val="3"/>
      <charset val="128"/>
    </font>
    <font>
      <sz val="11"/>
      <color theme="1"/>
      <name val="Meiryo UI"/>
      <family val="2"/>
      <charset val="128"/>
    </font>
    <font>
      <sz val="11"/>
      <color theme="1"/>
      <name val="ＭＳ ゴシック"/>
      <family val="3"/>
      <charset val="128"/>
    </font>
    <font>
      <sz val="6"/>
      <name val="Meiryo UI"/>
      <family val="2"/>
      <charset val="128"/>
    </font>
    <font>
      <b/>
      <u/>
      <sz val="14"/>
      <color theme="1"/>
      <name val="ＭＳ ゴシック"/>
      <family val="3"/>
      <charset val="128"/>
    </font>
    <font>
      <sz val="14"/>
      <color theme="1"/>
      <name val="ＭＳ ゴシック"/>
      <family val="3"/>
      <charset val="128"/>
    </font>
    <font>
      <b/>
      <sz val="12"/>
      <color theme="1"/>
      <name val="ＭＳ Ｐゴシック"/>
      <family val="3"/>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u/>
      <sz val="11"/>
      <color theme="10"/>
      <name val="ＭＳ Ｐゴシック"/>
      <family val="2"/>
      <scheme val="minor"/>
    </font>
    <font>
      <sz val="14"/>
      <color theme="1"/>
      <name val="Meiryo UI"/>
      <family val="3"/>
      <charset val="128"/>
    </font>
    <font>
      <sz val="11"/>
      <color theme="1"/>
      <name val="Meiryo UI"/>
      <family val="3"/>
      <charset val="128"/>
    </font>
    <font>
      <sz val="11"/>
      <color rgb="FFFF0000"/>
      <name val="Meiryo UI"/>
      <family val="3"/>
      <charset val="128"/>
    </font>
    <font>
      <u/>
      <sz val="11"/>
      <color theme="10"/>
      <name val="Meiryo UI"/>
      <family val="3"/>
      <charset val="128"/>
    </font>
    <font>
      <b/>
      <sz val="14"/>
      <color rgb="FFFF0000"/>
      <name val="ＭＳ Ｐゴシック"/>
      <family val="3"/>
      <charset val="128"/>
    </font>
    <font>
      <sz val="14"/>
      <color theme="1"/>
      <name val="ＭＳ Ｐゴシック"/>
      <family val="3"/>
      <charset val="128"/>
    </font>
    <font>
      <b/>
      <sz val="14"/>
      <color rgb="FF0070C0"/>
      <name val="ＭＳ Ｐゴシック"/>
      <family val="3"/>
      <charset val="128"/>
    </font>
    <font>
      <b/>
      <sz val="11"/>
      <color rgb="FFFF0000"/>
      <name val="Meiryo UI"/>
      <family val="3"/>
      <charset val="128"/>
    </font>
    <font>
      <b/>
      <sz val="11"/>
      <color theme="1"/>
      <name val="Meiryo UI"/>
      <family val="3"/>
      <charset val="128"/>
    </font>
    <font>
      <b/>
      <u/>
      <sz val="11"/>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b/>
      <sz val="11"/>
      <color theme="1"/>
      <name val="ＭＳ Ｐゴシック"/>
      <family val="3"/>
      <charset val="128"/>
      <scheme val="major"/>
    </font>
    <font>
      <sz val="8"/>
      <color theme="1"/>
      <name val="Meiryo UI"/>
      <family val="3"/>
      <charset val="128"/>
    </font>
    <font>
      <u/>
      <sz val="8"/>
      <color theme="10"/>
      <name val="Meiryo UI"/>
      <family val="3"/>
      <charset val="128"/>
    </font>
    <font>
      <u/>
      <sz val="6"/>
      <color theme="10"/>
      <name val="Meiryo UI"/>
      <family val="3"/>
      <charset val="128"/>
    </font>
    <font>
      <sz val="8"/>
      <color theme="10"/>
      <name val="Meiryo UI"/>
      <family val="3"/>
      <charset val="128"/>
    </font>
    <font>
      <b/>
      <u/>
      <sz val="14"/>
      <name val="メイリオ"/>
      <family val="3"/>
      <charset val="128"/>
    </font>
    <font>
      <sz val="18"/>
      <name val="メイリオ"/>
      <family val="3"/>
      <charset val="128"/>
    </font>
    <font>
      <sz val="9"/>
      <name val="メイリオ"/>
      <family val="3"/>
      <charset val="128"/>
    </font>
    <font>
      <sz val="10"/>
      <name val="メイリオ"/>
      <family val="3"/>
      <charset val="128"/>
    </font>
    <font>
      <u/>
      <sz val="9"/>
      <color theme="10"/>
      <name val="Meiryo UI"/>
      <family val="3"/>
      <charset val="128"/>
    </font>
    <font>
      <b/>
      <sz val="1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AF"/>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FFCC"/>
        <bgColor indexed="64"/>
      </patternFill>
    </fill>
    <fill>
      <patternFill patternType="solid">
        <fgColor theme="4" tint="0.79998168889431442"/>
        <bgColor indexed="64"/>
      </patternFill>
    </fill>
  </fills>
  <borders count="5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hair">
        <color indexed="64"/>
      </bottom>
      <diagonal/>
    </border>
  </borders>
  <cellStyleXfs count="26">
    <xf numFmtId="0" fontId="0" fillId="0" borderId="0"/>
    <xf numFmtId="0" fontId="10" fillId="0" borderId="0">
      <alignment vertical="center"/>
    </xf>
    <xf numFmtId="38" fontId="10" fillId="0" borderId="0" applyFont="0" applyFill="0" applyBorder="0" applyAlignment="0" applyProtection="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38" fontId="16" fillId="0" borderId="0" applyFont="0" applyFill="0" applyBorder="0" applyAlignment="0" applyProtection="0">
      <alignment vertical="center"/>
    </xf>
    <xf numFmtId="0" fontId="16"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5" fillId="0" borderId="0" applyNumberFormat="0" applyFill="0" applyBorder="0" applyAlignment="0" applyProtection="0"/>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77">
    <xf numFmtId="0" fontId="0" fillId="0" borderId="0" xfId="0"/>
    <xf numFmtId="0" fontId="9" fillId="2" borderId="22" xfId="0" applyFont="1" applyFill="1" applyBorder="1" applyAlignment="1">
      <alignment horizontal="right" vertical="center" shrinkToFit="1"/>
    </xf>
    <xf numFmtId="0" fontId="9" fillId="0" borderId="10" xfId="0" applyFont="1" applyBorder="1" applyAlignment="1">
      <alignment horizontal="right" vertical="center" shrinkToFit="1"/>
    </xf>
    <xf numFmtId="0" fontId="14" fillId="0" borderId="0" xfId="0" applyFont="1" applyAlignment="1">
      <alignment horizontal="left" vertical="center"/>
    </xf>
    <xf numFmtId="0" fontId="4" fillId="0" borderId="0" xfId="5">
      <alignment vertical="center"/>
    </xf>
    <xf numFmtId="38" fontId="17" fillId="5" borderId="32" xfId="6" applyFont="1" applyFill="1" applyBorder="1">
      <alignment vertical="center"/>
    </xf>
    <xf numFmtId="0" fontId="17" fillId="6" borderId="32" xfId="7" applyFont="1" applyFill="1" applyBorder="1" applyAlignment="1">
      <alignment horizontal="center" vertical="center"/>
    </xf>
    <xf numFmtId="38" fontId="17" fillId="7" borderId="32" xfId="6" applyFont="1" applyFill="1" applyBorder="1" applyProtection="1">
      <alignment vertical="center"/>
      <protection locked="0"/>
    </xf>
    <xf numFmtId="0" fontId="17" fillId="7" borderId="32" xfId="7" applyFont="1" applyFill="1" applyBorder="1" applyProtection="1">
      <alignment vertical="center"/>
      <protection locked="0"/>
    </xf>
    <xf numFmtId="0" fontId="17" fillId="5" borderId="32" xfId="7" applyFont="1" applyFill="1" applyBorder="1" applyAlignment="1">
      <alignment horizontal="center" vertical="center"/>
    </xf>
    <xf numFmtId="38" fontId="17" fillId="7" borderId="32" xfId="6" applyFont="1" applyFill="1" applyBorder="1" applyAlignment="1" applyProtection="1">
      <alignment horizontal="center" vertical="center"/>
      <protection locked="0"/>
    </xf>
    <xf numFmtId="0" fontId="17" fillId="0" borderId="0" xfId="7" applyFont="1" applyAlignment="1">
      <alignment horizontal="right" vertical="center"/>
    </xf>
    <xf numFmtId="0" fontId="17" fillId="0" borderId="0" xfId="7" applyFont="1">
      <alignment vertical="center"/>
    </xf>
    <xf numFmtId="0" fontId="17" fillId="0" borderId="35" xfId="7" applyFont="1" applyBorder="1" applyAlignment="1">
      <alignment horizontal="center" vertical="center"/>
    </xf>
    <xf numFmtId="38" fontId="17" fillId="6" borderId="36" xfId="6" applyFont="1" applyFill="1" applyBorder="1">
      <alignment vertical="center"/>
    </xf>
    <xf numFmtId="0" fontId="17" fillId="0" borderId="38" xfId="7" applyFont="1" applyBorder="1" applyAlignment="1">
      <alignment horizontal="center" vertical="center"/>
    </xf>
    <xf numFmtId="0" fontId="17" fillId="0" borderId="18" xfId="7" applyFont="1" applyBorder="1">
      <alignment vertical="center"/>
    </xf>
    <xf numFmtId="0" fontId="17" fillId="0" borderId="14" xfId="7" applyFont="1" applyBorder="1">
      <alignment vertical="center"/>
    </xf>
    <xf numFmtId="0" fontId="17" fillId="0" borderId="33" xfId="7" applyFont="1" applyBorder="1">
      <alignment vertical="center"/>
    </xf>
    <xf numFmtId="0" fontId="19" fillId="0" borderId="0" xfId="7" applyFont="1" applyAlignment="1">
      <alignment horizontal="center" vertical="center"/>
    </xf>
    <xf numFmtId="0" fontId="20" fillId="0" borderId="0" xfId="7" applyFont="1">
      <alignment vertical="center"/>
    </xf>
    <xf numFmtId="0" fontId="14" fillId="0" borderId="0" xfId="5" applyFont="1">
      <alignment vertical="center"/>
    </xf>
    <xf numFmtId="0" fontId="14" fillId="0" borderId="0" xfId="5" applyFont="1" applyAlignment="1">
      <alignment horizontal="center" vertical="center"/>
    </xf>
    <xf numFmtId="0" fontId="14" fillId="0" borderId="0" xfId="5" applyFont="1" applyAlignment="1">
      <alignment horizontal="right" vertical="center"/>
    </xf>
    <xf numFmtId="0" fontId="14" fillId="0" borderId="32" xfId="5" applyFont="1" applyBorder="1" applyAlignment="1">
      <alignment horizontal="center" vertical="center"/>
    </xf>
    <xf numFmtId="38" fontId="14" fillId="0" borderId="0" xfId="8" applyFont="1" applyAlignment="1">
      <alignment horizontal="center" vertical="center"/>
    </xf>
    <xf numFmtId="179" fontId="14" fillId="0" borderId="0" xfId="9" applyNumberFormat="1" applyFont="1" applyAlignment="1">
      <alignment vertical="center"/>
    </xf>
    <xf numFmtId="38" fontId="14" fillId="0" borderId="32" xfId="8" applyFont="1" applyBorder="1" applyAlignment="1">
      <alignment horizontal="center" vertical="center"/>
    </xf>
    <xf numFmtId="0" fontId="8" fillId="0" borderId="0" xfId="0" applyFont="1" applyAlignment="1">
      <alignment vertical="center"/>
    </xf>
    <xf numFmtId="0" fontId="24" fillId="0" borderId="0" xfId="5" applyFont="1" applyAlignment="1">
      <alignment horizontal="center" vertical="center"/>
    </xf>
    <xf numFmtId="0" fontId="26" fillId="2" borderId="0" xfId="0" applyFont="1" applyFill="1"/>
    <xf numFmtId="0" fontId="27" fillId="2" borderId="0" xfId="0" applyFont="1" applyFill="1"/>
    <xf numFmtId="0" fontId="27" fillId="2" borderId="39" xfId="0" applyFont="1" applyFill="1" applyBorder="1"/>
    <xf numFmtId="0" fontId="27" fillId="2" borderId="33" xfId="0" applyFont="1" applyFill="1" applyBorder="1"/>
    <xf numFmtId="0" fontId="27" fillId="2" borderId="40" xfId="0" applyFont="1" applyFill="1" applyBorder="1"/>
    <xf numFmtId="0" fontId="28" fillId="2" borderId="12" xfId="0" applyFont="1" applyFill="1" applyBorder="1"/>
    <xf numFmtId="0" fontId="27" fillId="3" borderId="0" xfId="0" applyFont="1" applyFill="1"/>
    <xf numFmtId="0" fontId="27" fillId="2" borderId="41" xfId="0" applyFont="1" applyFill="1" applyBorder="1"/>
    <xf numFmtId="0" fontId="27" fillId="2" borderId="12" xfId="0" applyFont="1" applyFill="1" applyBorder="1"/>
    <xf numFmtId="0" fontId="29" fillId="2" borderId="0" xfId="10" applyFont="1" applyFill="1" applyBorder="1"/>
    <xf numFmtId="0" fontId="27" fillId="2" borderId="37" xfId="0" applyFont="1" applyFill="1" applyBorder="1"/>
    <xf numFmtId="0" fontId="27" fillId="2" borderId="14" xfId="0" applyFont="1" applyFill="1" applyBorder="1"/>
    <xf numFmtId="0" fontId="27" fillId="2" borderId="38" xfId="0" applyFont="1" applyFill="1" applyBorder="1"/>
    <xf numFmtId="0" fontId="28" fillId="2" borderId="37" xfId="0" applyFont="1" applyFill="1" applyBorder="1"/>
    <xf numFmtId="0" fontId="29" fillId="10" borderId="0" xfId="10" applyFont="1" applyFill="1" applyBorder="1"/>
    <xf numFmtId="0" fontId="27" fillId="10" borderId="0" xfId="0" applyFont="1" applyFill="1"/>
    <xf numFmtId="0" fontId="27" fillId="10" borderId="41" xfId="0" applyFont="1" applyFill="1" applyBorder="1"/>
    <xf numFmtId="0" fontId="36" fillId="0" borderId="0" xfId="11" applyFont="1">
      <alignment vertical="center"/>
    </xf>
    <xf numFmtId="0" fontId="37" fillId="0" borderId="0" xfId="11" applyFont="1">
      <alignment vertical="center"/>
    </xf>
    <xf numFmtId="0" fontId="37"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left" vertical="center"/>
    </xf>
    <xf numFmtId="0" fontId="36" fillId="0" borderId="0" xfId="11" applyFont="1" applyAlignment="1">
      <alignment vertical="center" wrapText="1"/>
    </xf>
    <xf numFmtId="0" fontId="37" fillId="0" borderId="0" xfId="11" applyFont="1" applyAlignment="1">
      <alignment vertical="center" wrapText="1"/>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0" xfId="0" applyFont="1" applyAlignment="1">
      <alignment horizontal="left" vertical="center"/>
    </xf>
    <xf numFmtId="0" fontId="25" fillId="0" borderId="0" xfId="10" applyFill="1" applyBorder="1" applyAlignment="1">
      <alignment horizontal="left" vertical="center"/>
    </xf>
    <xf numFmtId="0" fontId="37" fillId="0" borderId="0" xfId="11" applyFont="1" applyAlignment="1">
      <alignment horizontal="center" vertical="center" wrapText="1"/>
    </xf>
    <xf numFmtId="0" fontId="38" fillId="0" borderId="0" xfId="11" applyFont="1">
      <alignment vertical="center"/>
    </xf>
    <xf numFmtId="0" fontId="37" fillId="0" borderId="0" xfId="11" applyFont="1" applyAlignment="1">
      <alignment vertical="center" shrinkToFit="1"/>
    </xf>
    <xf numFmtId="0" fontId="39" fillId="0" borderId="0" xfId="11" applyFont="1">
      <alignment vertical="center"/>
    </xf>
    <xf numFmtId="0" fontId="37" fillId="0" borderId="0" xfId="11" applyFont="1" applyAlignment="1">
      <alignment horizontal="center" vertical="center"/>
    </xf>
    <xf numFmtId="0" fontId="40" fillId="0" borderId="0" xfId="11" applyFont="1">
      <alignment vertical="center"/>
    </xf>
    <xf numFmtId="0" fontId="35" fillId="0" borderId="0" xfId="11" applyFont="1">
      <alignment vertical="center"/>
    </xf>
    <xf numFmtId="0" fontId="36" fillId="3" borderId="0" xfId="11" applyFont="1" applyFill="1">
      <alignment vertical="center"/>
    </xf>
    <xf numFmtId="0" fontId="41" fillId="2" borderId="14" xfId="0" applyFont="1" applyFill="1" applyBorder="1" applyAlignment="1">
      <alignment vertical="center"/>
    </xf>
    <xf numFmtId="0" fontId="27" fillId="2" borderId="45" xfId="0" applyFont="1" applyFill="1" applyBorder="1"/>
    <xf numFmtId="0" fontId="27" fillId="2" borderId="46" xfId="0" applyFont="1" applyFill="1" applyBorder="1"/>
    <xf numFmtId="0" fontId="41" fillId="0" borderId="0" xfId="0" applyFont="1" applyAlignment="1">
      <alignment vertical="center"/>
    </xf>
    <xf numFmtId="0" fontId="27" fillId="0" borderId="0" xfId="0" applyFont="1"/>
    <xf numFmtId="0" fontId="27" fillId="0" borderId="46" xfId="0" applyFont="1" applyBorder="1"/>
    <xf numFmtId="0" fontId="27" fillId="0" borderId="47" xfId="0" applyFont="1" applyBorder="1"/>
    <xf numFmtId="176" fontId="13" fillId="2" borderId="14" xfId="25" applyNumberFormat="1" applyFont="1" applyFill="1" applyBorder="1" applyAlignment="1">
      <alignment vertical="center" shrinkToFit="1"/>
    </xf>
    <xf numFmtId="0" fontId="13" fillId="2" borderId="0" xfId="25" applyFont="1" applyFill="1">
      <alignment vertical="center"/>
    </xf>
    <xf numFmtId="0" fontId="46" fillId="2" borderId="0" xfId="25" applyFont="1" applyFill="1" applyAlignment="1">
      <alignment horizontal="left" vertical="top" wrapText="1"/>
    </xf>
    <xf numFmtId="0" fontId="13" fillId="2" borderId="0" xfId="25" applyFont="1" applyFill="1" applyAlignment="1">
      <alignment horizontal="right" vertical="center"/>
    </xf>
    <xf numFmtId="0" fontId="13" fillId="2" borderId="48" xfId="25" applyFont="1" applyFill="1" applyBorder="1" applyAlignment="1">
      <alignment horizontal="center" vertical="center"/>
    </xf>
    <xf numFmtId="0" fontId="47" fillId="2" borderId="0" xfId="25" applyFont="1" applyFill="1" applyAlignment="1">
      <alignment horizontal="center" vertical="center" wrapText="1"/>
    </xf>
    <xf numFmtId="0" fontId="11" fillId="2" borderId="7" xfId="25" applyFont="1" applyFill="1" applyBorder="1" applyAlignment="1">
      <alignment vertical="center" shrinkToFit="1"/>
    </xf>
    <xf numFmtId="176" fontId="13" fillId="2" borderId="7" xfId="25" applyNumberFormat="1" applyFont="1" applyFill="1" applyBorder="1" applyAlignment="1">
      <alignment vertical="center" shrinkToFit="1"/>
    </xf>
    <xf numFmtId="176" fontId="13" fillId="2" borderId="0" xfId="25" applyNumberFormat="1" applyFont="1" applyFill="1">
      <alignment vertical="center"/>
    </xf>
    <xf numFmtId="0" fontId="11" fillId="2" borderId="21" xfId="25" applyFont="1" applyFill="1" applyBorder="1" applyAlignment="1">
      <alignment vertical="center" shrinkToFit="1"/>
    </xf>
    <xf numFmtId="176" fontId="13" fillId="2" borderId="21" xfId="25" applyNumberFormat="1" applyFont="1" applyFill="1" applyBorder="1" applyAlignment="1">
      <alignment vertical="center" shrinkToFit="1"/>
    </xf>
    <xf numFmtId="0" fontId="11" fillId="2" borderId="17" xfId="25" applyFont="1" applyFill="1" applyBorder="1" applyAlignment="1">
      <alignment vertical="center" shrinkToFit="1"/>
    </xf>
    <xf numFmtId="176" fontId="13" fillId="2" borderId="17" xfId="25" applyNumberFormat="1" applyFont="1" applyFill="1" applyBorder="1" applyAlignment="1">
      <alignment vertical="center" shrinkToFit="1"/>
    </xf>
    <xf numFmtId="176" fontId="13" fillId="2" borderId="0" xfId="25" applyNumberFormat="1" applyFont="1" applyFill="1" applyAlignment="1">
      <alignment horizontal="center" vertical="center"/>
    </xf>
    <xf numFmtId="0" fontId="11" fillId="2" borderId="4" xfId="25" applyFont="1" applyFill="1" applyBorder="1" applyAlignment="1">
      <alignment vertical="center" shrinkToFit="1"/>
    </xf>
    <xf numFmtId="176" fontId="13" fillId="2" borderId="4" xfId="25" applyNumberFormat="1" applyFont="1" applyFill="1" applyBorder="1" applyAlignment="1">
      <alignment vertical="center" shrinkToFit="1"/>
    </xf>
    <xf numFmtId="176" fontId="13" fillId="2" borderId="8" xfId="25" applyNumberFormat="1" applyFont="1" applyFill="1" applyBorder="1" applyAlignment="1">
      <alignment vertical="center" shrinkToFit="1"/>
    </xf>
    <xf numFmtId="176" fontId="13" fillId="2" borderId="9" xfId="25" applyNumberFormat="1" applyFont="1" applyFill="1" applyBorder="1" applyAlignment="1">
      <alignment vertical="center" shrinkToFit="1"/>
    </xf>
    <xf numFmtId="176" fontId="11" fillId="11" borderId="7" xfId="25" applyNumberFormat="1" applyFont="1" applyFill="1" applyBorder="1" applyAlignment="1">
      <alignment vertical="center" shrinkToFit="1"/>
    </xf>
    <xf numFmtId="177" fontId="13" fillId="2" borderId="0" xfId="25" applyNumberFormat="1" applyFont="1" applyFill="1" applyAlignment="1">
      <alignment horizontal="right" vertical="center" shrinkToFit="1"/>
    </xf>
    <xf numFmtId="177" fontId="13" fillId="2" borderId="0" xfId="25" applyNumberFormat="1" applyFont="1" applyFill="1" applyAlignment="1">
      <alignment horizontal="center" vertical="center" shrinkToFit="1"/>
    </xf>
    <xf numFmtId="176" fontId="13" fillId="2" borderId="0" xfId="25" applyNumberFormat="1" applyFont="1" applyFill="1" applyAlignment="1">
      <alignment vertical="center" shrinkToFit="1"/>
    </xf>
    <xf numFmtId="176" fontId="13" fillId="2" borderId="0" xfId="25" applyNumberFormat="1" applyFont="1" applyFill="1" applyAlignment="1">
      <alignment horizontal="center" vertical="center" shrinkToFit="1"/>
    </xf>
    <xf numFmtId="176" fontId="13" fillId="2" borderId="11" xfId="25" applyNumberFormat="1" applyFont="1" applyFill="1" applyBorder="1" applyAlignment="1">
      <alignment vertical="center" shrinkToFit="1"/>
    </xf>
    <xf numFmtId="176" fontId="13" fillId="11" borderId="10" xfId="25" applyNumberFormat="1" applyFont="1" applyFill="1" applyBorder="1" applyAlignment="1">
      <alignment vertical="center" shrinkToFit="1"/>
    </xf>
    <xf numFmtId="0" fontId="48" fillId="2" borderId="10" xfId="25" applyFont="1" applyFill="1" applyBorder="1" applyAlignment="1">
      <alignment horizontal="right" vertical="center" shrinkToFit="1"/>
    </xf>
    <xf numFmtId="177" fontId="13" fillId="2" borderId="14" xfId="25" applyNumberFormat="1" applyFont="1" applyFill="1" applyBorder="1" applyAlignment="1">
      <alignment horizontal="right" vertical="center" shrinkToFit="1"/>
    </xf>
    <xf numFmtId="177" fontId="13" fillId="2" borderId="14" xfId="25" applyNumberFormat="1" applyFont="1" applyFill="1" applyBorder="1" applyAlignment="1">
      <alignment horizontal="center" vertical="center" shrinkToFit="1"/>
    </xf>
    <xf numFmtId="176" fontId="13" fillId="2" borderId="14" xfId="25" applyNumberFormat="1" applyFont="1" applyFill="1" applyBorder="1" applyAlignment="1">
      <alignment horizontal="center" vertical="center" shrinkToFit="1"/>
    </xf>
    <xf numFmtId="176" fontId="13" fillId="2" borderId="15" xfId="25" applyNumberFormat="1" applyFont="1" applyFill="1" applyBorder="1" applyAlignment="1">
      <alignment vertical="center" shrinkToFit="1"/>
    </xf>
    <xf numFmtId="176" fontId="13" fillId="11" borderId="16" xfId="25" applyNumberFormat="1" applyFont="1" applyFill="1" applyBorder="1" applyAlignment="1">
      <alignment vertical="center" shrinkToFit="1"/>
    </xf>
    <xf numFmtId="176" fontId="13" fillId="2" borderId="18" xfId="25" applyNumberFormat="1" applyFont="1" applyFill="1" applyBorder="1" applyAlignment="1">
      <alignment vertical="center" shrinkToFit="1"/>
    </xf>
    <xf numFmtId="176" fontId="13" fillId="2" borderId="18" xfId="25" applyNumberFormat="1" applyFont="1" applyFill="1" applyBorder="1" applyAlignment="1">
      <alignment horizontal="center" vertical="center" shrinkToFit="1"/>
    </xf>
    <xf numFmtId="176" fontId="13" fillId="2" borderId="19" xfId="25" applyNumberFormat="1" applyFont="1" applyFill="1" applyBorder="1" applyAlignment="1">
      <alignment vertical="center" shrinkToFit="1"/>
    </xf>
    <xf numFmtId="176" fontId="11" fillId="11" borderId="17" xfId="25" applyNumberFormat="1" applyFont="1" applyFill="1" applyBorder="1" applyAlignment="1">
      <alignment vertical="center" shrinkToFit="1"/>
    </xf>
    <xf numFmtId="0" fontId="13" fillId="2" borderId="25" xfId="25" applyFont="1" applyFill="1" applyBorder="1" applyAlignment="1">
      <alignment vertical="center" shrinkToFit="1"/>
    </xf>
    <xf numFmtId="176" fontId="13" fillId="2" borderId="26" xfId="25" applyNumberFormat="1" applyFont="1" applyFill="1" applyBorder="1" applyAlignment="1">
      <alignment vertical="center" shrinkToFit="1"/>
    </xf>
    <xf numFmtId="176" fontId="13" fillId="2" borderId="26" xfId="25" applyNumberFormat="1" applyFont="1" applyFill="1" applyBorder="1" applyAlignment="1">
      <alignment horizontal="center" vertical="center" shrinkToFit="1"/>
    </xf>
    <xf numFmtId="176" fontId="13" fillId="2" borderId="27" xfId="25" applyNumberFormat="1" applyFont="1" applyFill="1" applyBorder="1" applyAlignment="1">
      <alignment vertical="center" shrinkToFit="1"/>
    </xf>
    <xf numFmtId="176" fontId="13" fillId="11" borderId="25" xfId="25" applyNumberFormat="1" applyFont="1" applyFill="1" applyBorder="1" applyAlignment="1">
      <alignment vertical="center" shrinkToFit="1"/>
    </xf>
    <xf numFmtId="0" fontId="48" fillId="2" borderId="22" xfId="25" applyFont="1" applyFill="1" applyBorder="1" applyAlignment="1">
      <alignment horizontal="right" vertical="center" shrinkToFit="1"/>
    </xf>
    <xf numFmtId="176" fontId="13" fillId="2" borderId="28" xfId="25" applyNumberFormat="1" applyFont="1" applyFill="1" applyBorder="1" applyAlignment="1">
      <alignment horizontal="center" vertical="center" shrinkToFit="1"/>
    </xf>
    <xf numFmtId="176" fontId="13" fillId="2" borderId="28" xfId="25" applyNumberFormat="1" applyFont="1" applyFill="1" applyBorder="1" applyAlignment="1">
      <alignment vertical="center" shrinkToFit="1"/>
    </xf>
    <xf numFmtId="176" fontId="13" fillId="2" borderId="29" xfId="25" applyNumberFormat="1" applyFont="1" applyFill="1" applyBorder="1" applyAlignment="1">
      <alignment vertical="center" shrinkToFit="1"/>
    </xf>
    <xf numFmtId="0" fontId="11" fillId="0" borderId="0" xfId="0" applyFont="1" applyAlignment="1">
      <alignment vertical="center"/>
    </xf>
    <xf numFmtId="0" fontId="48" fillId="0" borderId="10" xfId="0" applyFont="1" applyBorder="1" applyAlignment="1">
      <alignment horizontal="right" vertical="center" shrinkToFit="1"/>
    </xf>
    <xf numFmtId="0" fontId="48" fillId="2" borderId="20" xfId="25" applyFont="1" applyFill="1" applyBorder="1" applyAlignment="1">
      <alignment horizontal="right" vertical="center" shrinkToFit="1"/>
    </xf>
    <xf numFmtId="176" fontId="13" fillId="2" borderId="23" xfId="25" applyNumberFormat="1" applyFont="1" applyFill="1" applyBorder="1" applyAlignment="1">
      <alignment vertical="center" shrinkToFit="1"/>
    </xf>
    <xf numFmtId="176" fontId="13" fillId="2" borderId="23" xfId="25" applyNumberFormat="1" applyFont="1" applyFill="1" applyBorder="1" applyAlignment="1">
      <alignment horizontal="center" vertical="center" shrinkToFit="1"/>
    </xf>
    <xf numFmtId="176" fontId="13" fillId="2" borderId="24" xfId="25" applyNumberFormat="1" applyFont="1" applyFill="1" applyBorder="1" applyAlignment="1">
      <alignment vertical="center" shrinkToFit="1"/>
    </xf>
    <xf numFmtId="176" fontId="13" fillId="11" borderId="20" xfId="25" applyNumberFormat="1" applyFont="1" applyFill="1" applyBorder="1" applyAlignment="1">
      <alignment vertical="center" shrinkToFit="1"/>
    </xf>
    <xf numFmtId="0" fontId="13" fillId="2" borderId="20" xfId="25" applyFont="1" applyFill="1" applyBorder="1" applyAlignment="1">
      <alignment vertical="center" shrinkToFit="1"/>
    </xf>
    <xf numFmtId="177" fontId="13" fillId="2" borderId="28" xfId="0" applyNumberFormat="1" applyFont="1" applyFill="1" applyBorder="1" applyAlignment="1">
      <alignment horizontal="right" vertical="center" shrinkToFit="1"/>
    </xf>
    <xf numFmtId="177" fontId="13" fillId="2" borderId="0" xfId="0" applyNumberFormat="1" applyFont="1" applyFill="1" applyAlignment="1">
      <alignment horizontal="right" vertical="center" shrinkToFit="1"/>
    </xf>
    <xf numFmtId="177" fontId="13" fillId="2" borderId="23" xfId="25" applyNumberFormat="1" applyFont="1" applyFill="1" applyBorder="1" applyAlignment="1">
      <alignment horizontal="right" vertical="center" shrinkToFit="1"/>
    </xf>
    <xf numFmtId="177" fontId="13" fillId="2" borderId="23" xfId="25" applyNumberFormat="1" applyFont="1" applyFill="1" applyBorder="1" applyAlignment="1">
      <alignment horizontal="center" vertical="center" shrinkToFit="1"/>
    </xf>
    <xf numFmtId="177" fontId="13" fillId="2" borderId="30" xfId="25" applyNumberFormat="1" applyFont="1" applyFill="1" applyBorder="1" applyAlignment="1">
      <alignment horizontal="right" vertical="center" shrinkToFit="1"/>
    </xf>
    <xf numFmtId="0" fontId="48" fillId="2" borderId="22" xfId="0" applyFont="1" applyFill="1" applyBorder="1" applyAlignment="1">
      <alignment horizontal="right" vertical="center" shrinkToFit="1"/>
    </xf>
    <xf numFmtId="0" fontId="48" fillId="2" borderId="10" xfId="0" applyFont="1" applyFill="1" applyBorder="1" applyAlignment="1">
      <alignment horizontal="right" vertical="center" shrinkToFit="1"/>
    </xf>
    <xf numFmtId="176" fontId="13" fillId="2" borderId="33" xfId="25" applyNumberFormat="1" applyFont="1" applyFill="1" applyBorder="1" applyAlignment="1">
      <alignment horizontal="center" vertical="center" shrinkToFit="1"/>
    </xf>
    <xf numFmtId="176" fontId="13" fillId="2" borderId="33" xfId="25" applyNumberFormat="1" applyFont="1" applyFill="1" applyBorder="1" applyAlignment="1">
      <alignment vertical="center" shrinkToFit="1"/>
    </xf>
    <xf numFmtId="176" fontId="13" fillId="2" borderId="49" xfId="25" applyNumberFormat="1" applyFont="1" applyFill="1" applyBorder="1" applyAlignment="1">
      <alignment vertical="center" shrinkToFit="1"/>
    </xf>
    <xf numFmtId="0" fontId="48" fillId="2" borderId="16" xfId="25" applyFont="1" applyFill="1" applyBorder="1" applyAlignment="1">
      <alignment horizontal="right" vertical="center" shrinkToFit="1"/>
    </xf>
    <xf numFmtId="177" fontId="13" fillId="2" borderId="13" xfId="25" applyNumberFormat="1" applyFont="1" applyFill="1" applyBorder="1" applyAlignment="1">
      <alignment horizontal="right" vertical="center" shrinkToFit="1"/>
    </xf>
    <xf numFmtId="0" fontId="13" fillId="2" borderId="0" xfId="25" applyFont="1" applyFill="1" applyAlignment="1">
      <alignment horizontal="left" vertical="center"/>
    </xf>
    <xf numFmtId="176" fontId="11" fillId="11" borderId="16" xfId="25" applyNumberFormat="1" applyFont="1" applyFill="1" applyBorder="1" applyAlignment="1">
      <alignment vertical="center" shrinkToFit="1"/>
    </xf>
    <xf numFmtId="0" fontId="11" fillId="2" borderId="16" xfId="25" applyFont="1" applyFill="1" applyBorder="1" applyAlignment="1">
      <alignment vertical="center" shrinkToFit="1"/>
    </xf>
    <xf numFmtId="176" fontId="13" fillId="2" borderId="31" xfId="25" applyNumberFormat="1" applyFont="1" applyFill="1" applyBorder="1" applyAlignment="1">
      <alignment vertical="center" shrinkToFit="1"/>
    </xf>
    <xf numFmtId="176" fontId="13" fillId="2" borderId="19" xfId="25" applyNumberFormat="1" applyFont="1" applyFill="1" applyBorder="1" applyAlignment="1">
      <alignment horizontal="center" vertical="center" shrinkToFit="1"/>
    </xf>
    <xf numFmtId="176" fontId="11" fillId="11" borderId="17" xfId="25" applyNumberFormat="1" applyFont="1" applyFill="1" applyBorder="1" applyAlignment="1">
      <alignment horizontal="right" vertical="center" shrinkToFit="1"/>
    </xf>
    <xf numFmtId="176" fontId="13" fillId="2" borderId="5" xfId="25" applyNumberFormat="1" applyFont="1" applyFill="1" applyBorder="1" applyAlignment="1">
      <alignment vertical="center" shrinkToFit="1"/>
    </xf>
    <xf numFmtId="176" fontId="13" fillId="2" borderId="5" xfId="25" applyNumberFormat="1" applyFont="1" applyFill="1" applyBorder="1" applyAlignment="1">
      <alignment horizontal="center" vertical="center" shrinkToFit="1"/>
    </xf>
    <xf numFmtId="176" fontId="13" fillId="2" borderId="6" xfId="25" applyNumberFormat="1" applyFont="1" applyFill="1" applyBorder="1" applyAlignment="1">
      <alignment vertical="center" shrinkToFit="1"/>
    </xf>
    <xf numFmtId="176" fontId="11" fillId="11" borderId="4" xfId="25" applyNumberFormat="1" applyFont="1" applyFill="1" applyBorder="1" applyAlignment="1">
      <alignment vertical="center" shrinkToFit="1"/>
    </xf>
    <xf numFmtId="177" fontId="13" fillId="2" borderId="50" xfId="25" applyNumberFormat="1" applyFont="1" applyFill="1" applyBorder="1" applyAlignment="1">
      <alignment horizontal="right" vertical="center" shrinkToFit="1"/>
    </xf>
    <xf numFmtId="0" fontId="49" fillId="10" borderId="0" xfId="10" applyFont="1" applyFill="1" applyBorder="1"/>
    <xf numFmtId="0" fontId="44" fillId="10" borderId="0" xfId="10" applyFont="1" applyFill="1" applyBorder="1"/>
    <xf numFmtId="181" fontId="13" fillId="2" borderId="0" xfId="25" applyNumberFormat="1" applyFont="1" applyFill="1" applyAlignment="1">
      <alignment vertical="center" shrinkToFit="1"/>
    </xf>
    <xf numFmtId="181" fontId="13" fillId="2" borderId="28" xfId="25" applyNumberFormat="1" applyFont="1" applyFill="1" applyBorder="1" applyAlignment="1">
      <alignment vertical="center" shrinkToFit="1"/>
    </xf>
    <xf numFmtId="181" fontId="13" fillId="2" borderId="23" xfId="25" applyNumberFormat="1" applyFont="1" applyFill="1" applyBorder="1" applyAlignment="1">
      <alignment vertical="center" shrinkToFit="1"/>
    </xf>
    <xf numFmtId="181" fontId="13" fillId="2" borderId="26" xfId="25" applyNumberFormat="1" applyFont="1" applyFill="1" applyBorder="1" applyAlignment="1">
      <alignment vertical="center" shrinkToFit="1"/>
    </xf>
    <xf numFmtId="179" fontId="50" fillId="0" borderId="0" xfId="5" applyNumberFormat="1" applyFont="1" applyAlignment="1">
      <alignment horizontal="left" vertical="center"/>
    </xf>
    <xf numFmtId="0" fontId="22" fillId="0" borderId="0" xfId="0" applyFont="1" applyAlignment="1">
      <alignment horizontal="right" vertical="center"/>
    </xf>
    <xf numFmtId="176" fontId="13" fillId="2" borderId="0" xfId="25" applyNumberFormat="1" applyFont="1" applyFill="1" applyBorder="1" applyAlignment="1">
      <alignment horizontal="center" vertical="center" shrinkToFit="1"/>
    </xf>
    <xf numFmtId="0" fontId="27" fillId="3" borderId="12" xfId="0" applyFont="1" applyFill="1" applyBorder="1" applyAlignment="1"/>
    <xf numFmtId="0" fontId="27" fillId="2" borderId="12" xfId="0" applyFont="1" applyFill="1" applyBorder="1" applyAlignment="1"/>
    <xf numFmtId="0" fontId="26" fillId="2" borderId="0" xfId="0" applyFont="1" applyFill="1" applyAlignment="1"/>
    <xf numFmtId="0" fontId="27" fillId="2" borderId="0" xfId="0" applyFont="1" applyFill="1" applyBorder="1"/>
    <xf numFmtId="0" fontId="27" fillId="3" borderId="0" xfId="0" applyFont="1" applyFill="1" applyBorder="1" applyAlignment="1"/>
    <xf numFmtId="0" fontId="48" fillId="2" borderId="10" xfId="25" applyFont="1" applyFill="1" applyBorder="1" applyAlignment="1" applyProtection="1">
      <alignment horizontal="right" vertical="center" shrinkToFit="1"/>
      <protection locked="0"/>
    </xf>
    <xf numFmtId="177" fontId="13" fillId="2" borderId="0" xfId="25" applyNumberFormat="1" applyFont="1" applyFill="1" applyAlignment="1" applyProtection="1">
      <alignment horizontal="right" vertical="center" shrinkToFit="1"/>
      <protection locked="0"/>
    </xf>
    <xf numFmtId="177" fontId="13" fillId="2" borderId="0" xfId="25" applyNumberFormat="1" applyFont="1" applyFill="1" applyAlignment="1" applyProtection="1">
      <alignment horizontal="center" vertical="center" shrinkToFit="1"/>
      <protection locked="0"/>
    </xf>
    <xf numFmtId="181" fontId="13" fillId="2" borderId="0" xfId="25" applyNumberFormat="1" applyFont="1" applyFill="1" applyAlignment="1" applyProtection="1">
      <alignment vertical="center" shrinkToFit="1"/>
      <protection locked="0"/>
    </xf>
    <xf numFmtId="176" fontId="13" fillId="2" borderId="0" xfId="25" applyNumberFormat="1" applyFont="1" applyFill="1" applyAlignment="1" applyProtection="1">
      <alignment horizontal="center" vertical="center" shrinkToFit="1"/>
      <protection locked="0"/>
    </xf>
    <xf numFmtId="176" fontId="13" fillId="2" borderId="0" xfId="25" applyNumberFormat="1" applyFont="1" applyFill="1" applyAlignment="1" applyProtection="1">
      <alignment vertical="center" shrinkToFit="1"/>
      <protection locked="0"/>
    </xf>
    <xf numFmtId="176" fontId="13" fillId="2" borderId="11" xfId="25" applyNumberFormat="1" applyFont="1" applyFill="1" applyBorder="1" applyAlignment="1" applyProtection="1">
      <alignment vertical="center" shrinkToFit="1"/>
      <protection locked="0"/>
    </xf>
    <xf numFmtId="176" fontId="13" fillId="11" borderId="10" xfId="25" applyNumberFormat="1" applyFont="1" applyFill="1" applyBorder="1" applyAlignment="1" applyProtection="1">
      <alignment vertical="center" shrinkToFit="1"/>
      <protection locked="0"/>
    </xf>
    <xf numFmtId="177" fontId="13" fillId="2" borderId="14" xfId="25" applyNumberFormat="1" applyFont="1" applyFill="1" applyBorder="1" applyAlignment="1" applyProtection="1">
      <alignment horizontal="right" vertical="center" shrinkToFit="1"/>
      <protection locked="0"/>
    </xf>
    <xf numFmtId="177" fontId="13" fillId="2" borderId="14" xfId="25" applyNumberFormat="1" applyFont="1" applyFill="1" applyBorder="1" applyAlignment="1" applyProtection="1">
      <alignment horizontal="center" vertical="center" shrinkToFit="1"/>
      <protection locked="0"/>
    </xf>
    <xf numFmtId="181" fontId="13" fillId="2" borderId="14" xfId="25" applyNumberFormat="1" applyFont="1" applyFill="1" applyBorder="1" applyAlignment="1" applyProtection="1">
      <alignment vertical="center" shrinkToFit="1"/>
      <protection locked="0"/>
    </xf>
    <xf numFmtId="176" fontId="13" fillId="2" borderId="14" xfId="25" applyNumberFormat="1" applyFont="1" applyFill="1" applyBorder="1" applyAlignment="1" applyProtection="1">
      <alignment horizontal="center" vertical="center" shrinkToFit="1"/>
      <protection locked="0"/>
    </xf>
    <xf numFmtId="176" fontId="13" fillId="2" borderId="14" xfId="25" applyNumberFormat="1" applyFont="1" applyFill="1" applyBorder="1" applyAlignment="1" applyProtection="1">
      <alignment vertical="center" shrinkToFit="1"/>
      <protection locked="0"/>
    </xf>
    <xf numFmtId="176" fontId="13" fillId="2" borderId="15" xfId="25" applyNumberFormat="1" applyFont="1" applyFill="1" applyBorder="1" applyAlignment="1" applyProtection="1">
      <alignment vertical="center" shrinkToFit="1"/>
      <protection locked="0"/>
    </xf>
    <xf numFmtId="0" fontId="48" fillId="2" borderId="22" xfId="25" applyFont="1" applyFill="1" applyBorder="1" applyAlignment="1" applyProtection="1">
      <alignment horizontal="right" vertical="center" shrinkToFit="1"/>
      <protection locked="0"/>
    </xf>
    <xf numFmtId="176" fontId="13" fillId="2" borderId="28" xfId="25" applyNumberFormat="1" applyFont="1" applyFill="1" applyBorder="1" applyAlignment="1" applyProtection="1">
      <alignment horizontal="center" vertical="center" shrinkToFit="1"/>
      <protection locked="0"/>
    </xf>
    <xf numFmtId="181" fontId="13" fillId="2" borderId="28" xfId="25" applyNumberFormat="1" applyFont="1" applyFill="1" applyBorder="1" applyAlignment="1" applyProtection="1">
      <alignment vertical="center" shrinkToFit="1"/>
      <protection locked="0"/>
    </xf>
    <xf numFmtId="176" fontId="13" fillId="2" borderId="28" xfId="25" applyNumberFormat="1" applyFont="1" applyFill="1" applyBorder="1" applyAlignment="1" applyProtection="1">
      <alignment vertical="center" shrinkToFit="1"/>
      <protection locked="0"/>
    </xf>
    <xf numFmtId="176" fontId="13" fillId="2" borderId="29" xfId="25" applyNumberFormat="1" applyFont="1" applyFill="1" applyBorder="1" applyAlignment="1" applyProtection="1">
      <alignment vertical="center" shrinkToFit="1"/>
      <protection locked="0"/>
    </xf>
    <xf numFmtId="0" fontId="48" fillId="0" borderId="10" xfId="0" applyFont="1" applyBorder="1" applyAlignment="1" applyProtection="1">
      <alignment horizontal="right" vertical="center" shrinkToFit="1"/>
      <protection locked="0"/>
    </xf>
    <xf numFmtId="0" fontId="9" fillId="0" borderId="10" xfId="0" applyFont="1" applyBorder="1" applyAlignment="1" applyProtection="1">
      <alignment horizontal="right" vertical="center" shrinkToFit="1"/>
      <protection locked="0"/>
    </xf>
    <xf numFmtId="0" fontId="48" fillId="2" borderId="20" xfId="25" applyFont="1" applyFill="1" applyBorder="1" applyAlignment="1" applyProtection="1">
      <alignment horizontal="right" vertical="center" shrinkToFit="1"/>
      <protection locked="0"/>
    </xf>
    <xf numFmtId="177" fontId="13" fillId="2" borderId="50" xfId="25" applyNumberFormat="1" applyFont="1" applyFill="1" applyBorder="1" applyAlignment="1" applyProtection="1">
      <alignment horizontal="right" vertical="center" shrinkToFit="1"/>
      <protection locked="0"/>
    </xf>
    <xf numFmtId="176" fontId="13" fillId="2" borderId="23" xfId="25" applyNumberFormat="1" applyFont="1" applyFill="1" applyBorder="1" applyAlignment="1" applyProtection="1">
      <alignment horizontal="center" vertical="center" shrinkToFit="1"/>
      <protection locked="0"/>
    </xf>
    <xf numFmtId="181" fontId="13" fillId="2" borderId="23" xfId="25" applyNumberFormat="1" applyFont="1" applyFill="1" applyBorder="1" applyAlignment="1" applyProtection="1">
      <alignment vertical="center" shrinkToFit="1"/>
      <protection locked="0"/>
    </xf>
    <xf numFmtId="176" fontId="13" fillId="2" borderId="23" xfId="25" applyNumberFormat="1" applyFont="1" applyFill="1" applyBorder="1" applyAlignment="1" applyProtection="1">
      <alignment vertical="center" shrinkToFit="1"/>
      <protection locked="0"/>
    </xf>
    <xf numFmtId="176" fontId="13" fillId="2" borderId="24" xfId="25" applyNumberFormat="1" applyFont="1" applyFill="1" applyBorder="1" applyAlignment="1" applyProtection="1">
      <alignment vertical="center" shrinkToFit="1"/>
      <protection locked="0"/>
    </xf>
    <xf numFmtId="176" fontId="13" fillId="11" borderId="20" xfId="25" applyNumberFormat="1" applyFont="1" applyFill="1" applyBorder="1" applyAlignment="1" applyProtection="1">
      <alignment vertical="center" shrinkToFit="1"/>
      <protection locked="0"/>
    </xf>
    <xf numFmtId="177" fontId="13" fillId="2" borderId="28" xfId="0" applyNumberFormat="1" applyFont="1" applyFill="1" applyBorder="1" applyAlignment="1" applyProtection="1">
      <alignment horizontal="right" vertical="center" shrinkToFit="1"/>
      <protection locked="0"/>
    </xf>
    <xf numFmtId="177" fontId="13" fillId="2" borderId="50" xfId="0" applyNumberFormat="1" applyFont="1" applyFill="1" applyBorder="1" applyAlignment="1" applyProtection="1">
      <alignment horizontal="right" vertical="center" shrinkToFit="1"/>
      <protection locked="0"/>
    </xf>
    <xf numFmtId="177" fontId="13" fillId="2" borderId="30" xfId="25" applyNumberFormat="1" applyFont="1" applyFill="1" applyBorder="1" applyAlignment="1" applyProtection="1">
      <alignment horizontal="right" vertical="center" shrinkToFit="1"/>
      <protection locked="0"/>
    </xf>
    <xf numFmtId="177" fontId="13" fillId="2" borderId="23" xfId="25" applyNumberFormat="1" applyFont="1" applyFill="1" applyBorder="1" applyAlignment="1" applyProtection="1">
      <alignment horizontal="center" vertical="center" shrinkToFit="1"/>
      <protection locked="0"/>
    </xf>
    <xf numFmtId="0" fontId="48" fillId="2" borderId="22" xfId="0" applyFont="1" applyFill="1" applyBorder="1" applyAlignment="1" applyProtection="1">
      <alignment horizontal="right" vertical="center" shrinkToFit="1"/>
      <protection locked="0"/>
    </xf>
    <xf numFmtId="0" fontId="9" fillId="2" borderId="22" xfId="0" applyFont="1" applyFill="1" applyBorder="1" applyAlignment="1" applyProtection="1">
      <alignment horizontal="right" vertical="center" shrinkToFit="1"/>
      <protection locked="0"/>
    </xf>
    <xf numFmtId="0" fontId="48" fillId="2" borderId="10" xfId="0" applyFont="1" applyFill="1" applyBorder="1" applyAlignment="1" applyProtection="1">
      <alignment horizontal="right" vertical="center" shrinkToFit="1"/>
      <protection locked="0"/>
    </xf>
    <xf numFmtId="176" fontId="13" fillId="2" borderId="33" xfId="25" applyNumberFormat="1" applyFont="1" applyFill="1" applyBorder="1" applyAlignment="1" applyProtection="1">
      <alignment horizontal="center" vertical="center" shrinkToFit="1"/>
      <protection locked="0"/>
    </xf>
    <xf numFmtId="176" fontId="13" fillId="2" borderId="33" xfId="25" applyNumberFormat="1" applyFont="1" applyFill="1" applyBorder="1" applyAlignment="1" applyProtection="1">
      <alignment vertical="center" shrinkToFit="1"/>
      <protection locked="0"/>
    </xf>
    <xf numFmtId="176" fontId="13" fillId="2" borderId="49" xfId="25" applyNumberFormat="1" applyFont="1" applyFill="1" applyBorder="1" applyAlignment="1" applyProtection="1">
      <alignment vertical="center" shrinkToFit="1"/>
      <protection locked="0"/>
    </xf>
    <xf numFmtId="0" fontId="48" fillId="2" borderId="16" xfId="25" applyFont="1" applyFill="1" applyBorder="1" applyAlignment="1" applyProtection="1">
      <alignment horizontal="right" vertical="center" shrinkToFit="1"/>
      <protection locked="0"/>
    </xf>
    <xf numFmtId="177" fontId="13" fillId="2" borderId="13" xfId="25" applyNumberFormat="1" applyFont="1" applyFill="1" applyBorder="1" applyAlignment="1" applyProtection="1">
      <alignment horizontal="right" vertical="center" shrinkToFit="1"/>
      <protection locked="0"/>
    </xf>
    <xf numFmtId="176" fontId="13" fillId="11" borderId="16" xfId="25" applyNumberFormat="1" applyFont="1" applyFill="1" applyBorder="1" applyAlignment="1" applyProtection="1">
      <alignment vertical="center" shrinkToFit="1"/>
      <protection locked="0"/>
    </xf>
    <xf numFmtId="176" fontId="13" fillId="11" borderId="25" xfId="25" applyNumberFormat="1" applyFont="1" applyFill="1" applyBorder="1" applyAlignment="1" applyProtection="1">
      <alignment vertical="center" shrinkToFit="1"/>
      <protection locked="0"/>
    </xf>
    <xf numFmtId="0" fontId="48" fillId="0" borderId="10" xfId="25" applyFont="1" applyFill="1" applyBorder="1" applyAlignment="1" applyProtection="1">
      <alignment horizontal="right" vertical="center" shrinkToFit="1"/>
      <protection locked="0"/>
    </xf>
    <xf numFmtId="177" fontId="13" fillId="0" borderId="0" xfId="25" applyNumberFormat="1" applyFont="1" applyFill="1" applyAlignment="1" applyProtection="1">
      <alignment horizontal="right" vertical="center" shrinkToFit="1"/>
      <protection locked="0"/>
    </xf>
    <xf numFmtId="177" fontId="13" fillId="0" borderId="0" xfId="25" applyNumberFormat="1" applyFont="1" applyFill="1" applyAlignment="1" applyProtection="1">
      <alignment horizontal="center" vertical="center" shrinkToFit="1"/>
      <protection locked="0"/>
    </xf>
    <xf numFmtId="181" fontId="13" fillId="0" borderId="0" xfId="25" applyNumberFormat="1" applyFont="1" applyFill="1" applyAlignment="1" applyProtection="1">
      <alignment vertical="center" shrinkToFit="1"/>
      <protection locked="0"/>
    </xf>
    <xf numFmtId="176" fontId="13" fillId="0" borderId="0" xfId="25" applyNumberFormat="1" applyFont="1" applyFill="1" applyAlignment="1" applyProtection="1">
      <alignment horizontal="center" vertical="center" shrinkToFit="1"/>
      <protection locked="0"/>
    </xf>
    <xf numFmtId="176" fontId="13" fillId="0" borderId="0" xfId="25" applyNumberFormat="1" applyFont="1" applyFill="1" applyAlignment="1" applyProtection="1">
      <alignment vertical="center" shrinkToFit="1"/>
      <protection locked="0"/>
    </xf>
    <xf numFmtId="176" fontId="13" fillId="0" borderId="11" xfId="25" applyNumberFormat="1" applyFont="1" applyFill="1" applyBorder="1" applyAlignment="1" applyProtection="1">
      <alignment vertical="center" shrinkToFit="1"/>
      <protection locked="0"/>
    </xf>
    <xf numFmtId="177" fontId="13" fillId="0" borderId="14" xfId="25" applyNumberFormat="1" applyFont="1" applyFill="1" applyBorder="1" applyAlignment="1" applyProtection="1">
      <alignment horizontal="right" vertical="center" shrinkToFit="1"/>
      <protection locked="0"/>
    </xf>
    <xf numFmtId="177" fontId="13" fillId="0" borderId="14" xfId="25" applyNumberFormat="1" applyFont="1" applyFill="1" applyBorder="1" applyAlignment="1" applyProtection="1">
      <alignment horizontal="center" vertical="center" shrinkToFit="1"/>
      <protection locked="0"/>
    </xf>
    <xf numFmtId="181" fontId="13" fillId="0" borderId="14" xfId="25" applyNumberFormat="1" applyFont="1" applyFill="1" applyBorder="1" applyAlignment="1" applyProtection="1">
      <alignment vertical="center" shrinkToFit="1"/>
      <protection locked="0"/>
    </xf>
    <xf numFmtId="176" fontId="13" fillId="0" borderId="14" xfId="25" applyNumberFormat="1" applyFont="1" applyFill="1" applyBorder="1" applyAlignment="1" applyProtection="1">
      <alignment horizontal="center" vertical="center" shrinkToFit="1"/>
      <protection locked="0"/>
    </xf>
    <xf numFmtId="176" fontId="13" fillId="0" borderId="14" xfId="25" applyNumberFormat="1" applyFont="1" applyFill="1" applyBorder="1" applyAlignment="1" applyProtection="1">
      <alignment vertical="center" shrinkToFit="1"/>
      <protection locked="0"/>
    </xf>
    <xf numFmtId="176" fontId="13" fillId="0" borderId="15" xfId="25" applyNumberFormat="1" applyFont="1" applyFill="1" applyBorder="1" applyAlignment="1" applyProtection="1">
      <alignment vertical="center" shrinkToFit="1"/>
      <protection locked="0"/>
    </xf>
    <xf numFmtId="0" fontId="48" fillId="0" borderId="22" xfId="25" applyFont="1" applyFill="1" applyBorder="1" applyAlignment="1" applyProtection="1">
      <alignment horizontal="right" vertical="center" shrinkToFit="1"/>
      <protection locked="0"/>
    </xf>
    <xf numFmtId="176" fontId="13" fillId="0" borderId="28" xfId="25" applyNumberFormat="1" applyFont="1" applyFill="1" applyBorder="1" applyAlignment="1" applyProtection="1">
      <alignment horizontal="center" vertical="center" shrinkToFit="1"/>
      <protection locked="0"/>
    </xf>
    <xf numFmtId="181" fontId="13" fillId="0" borderId="28" xfId="25" applyNumberFormat="1" applyFont="1" applyFill="1" applyBorder="1" applyAlignment="1" applyProtection="1">
      <alignment vertical="center" shrinkToFit="1"/>
      <protection locked="0"/>
    </xf>
    <xf numFmtId="176" fontId="13" fillId="0" borderId="28" xfId="25" applyNumberFormat="1" applyFont="1" applyFill="1" applyBorder="1" applyAlignment="1" applyProtection="1">
      <alignment vertical="center" shrinkToFit="1"/>
      <protection locked="0"/>
    </xf>
    <xf numFmtId="176" fontId="13" fillId="0" borderId="29" xfId="25" applyNumberFormat="1" applyFont="1" applyFill="1" applyBorder="1" applyAlignment="1" applyProtection="1">
      <alignment vertical="center" shrinkToFit="1"/>
      <protection locked="0"/>
    </xf>
    <xf numFmtId="0" fontId="48" fillId="0" borderId="10" xfId="0" applyFont="1" applyFill="1" applyBorder="1" applyAlignment="1" applyProtection="1">
      <alignment horizontal="right" vertical="center" shrinkToFit="1"/>
      <protection locked="0"/>
    </xf>
    <xf numFmtId="0" fontId="9" fillId="0" borderId="10" xfId="0" applyFont="1" applyFill="1" applyBorder="1" applyAlignment="1" applyProtection="1">
      <alignment horizontal="right" vertical="center" shrinkToFit="1"/>
      <protection locked="0"/>
    </xf>
    <xf numFmtId="0" fontId="48" fillId="0" borderId="20" xfId="25" applyFont="1" applyFill="1" applyBorder="1" applyAlignment="1" applyProtection="1">
      <alignment horizontal="right" vertical="center" shrinkToFit="1"/>
      <protection locked="0"/>
    </xf>
    <xf numFmtId="177" fontId="13" fillId="0" borderId="50" xfId="25" applyNumberFormat="1" applyFont="1" applyFill="1" applyBorder="1" applyAlignment="1" applyProtection="1">
      <alignment horizontal="right" vertical="center" shrinkToFit="1"/>
      <protection locked="0"/>
    </xf>
    <xf numFmtId="176" fontId="13" fillId="0" borderId="23" xfId="25" applyNumberFormat="1" applyFont="1" applyFill="1" applyBorder="1" applyAlignment="1" applyProtection="1">
      <alignment horizontal="center" vertical="center" shrinkToFit="1"/>
      <protection locked="0"/>
    </xf>
    <xf numFmtId="181" fontId="13" fillId="0" borderId="23" xfId="25" applyNumberFormat="1" applyFont="1" applyFill="1" applyBorder="1" applyAlignment="1" applyProtection="1">
      <alignment vertical="center" shrinkToFit="1"/>
      <protection locked="0"/>
    </xf>
    <xf numFmtId="176" fontId="13" fillId="0" borderId="23" xfId="25" applyNumberFormat="1" applyFont="1" applyFill="1" applyBorder="1" applyAlignment="1" applyProtection="1">
      <alignment vertical="center" shrinkToFit="1"/>
      <protection locked="0"/>
    </xf>
    <xf numFmtId="176" fontId="13" fillId="0" borderId="24" xfId="25" applyNumberFormat="1" applyFont="1" applyFill="1" applyBorder="1" applyAlignment="1" applyProtection="1">
      <alignment vertical="center" shrinkToFit="1"/>
      <protection locked="0"/>
    </xf>
    <xf numFmtId="177" fontId="13" fillId="0" borderId="28" xfId="0" applyNumberFormat="1" applyFont="1" applyFill="1" applyBorder="1" applyAlignment="1" applyProtection="1">
      <alignment horizontal="right" vertical="center" shrinkToFit="1"/>
      <protection locked="0"/>
    </xf>
    <xf numFmtId="177" fontId="13" fillId="0" borderId="50" xfId="0" applyNumberFormat="1" applyFont="1" applyFill="1" applyBorder="1" applyAlignment="1" applyProtection="1">
      <alignment horizontal="right" vertical="center" shrinkToFit="1"/>
      <protection locked="0"/>
    </xf>
    <xf numFmtId="177" fontId="13" fillId="0" borderId="30" xfId="25" applyNumberFormat="1" applyFont="1" applyFill="1" applyBorder="1" applyAlignment="1" applyProtection="1">
      <alignment horizontal="right" vertical="center" shrinkToFit="1"/>
      <protection locked="0"/>
    </xf>
    <xf numFmtId="177" fontId="13" fillId="0" borderId="23" xfId="25" applyNumberFormat="1" applyFont="1" applyFill="1" applyBorder="1" applyAlignment="1" applyProtection="1">
      <alignment horizontal="center" vertical="center" shrinkToFit="1"/>
      <protection locked="0"/>
    </xf>
    <xf numFmtId="0" fontId="48" fillId="0" borderId="22" xfId="0" applyFont="1" applyFill="1" applyBorder="1" applyAlignment="1" applyProtection="1">
      <alignment horizontal="right" vertical="center" shrinkToFit="1"/>
      <protection locked="0"/>
    </xf>
    <xf numFmtId="0" fontId="9" fillId="0" borderId="22" xfId="0" applyFont="1" applyFill="1" applyBorder="1" applyAlignment="1" applyProtection="1">
      <alignment horizontal="right" vertical="center" shrinkToFit="1"/>
      <protection locked="0"/>
    </xf>
    <xf numFmtId="176" fontId="13" fillId="0" borderId="33" xfId="25" applyNumberFormat="1" applyFont="1" applyFill="1" applyBorder="1" applyAlignment="1" applyProtection="1">
      <alignment horizontal="center" vertical="center" shrinkToFit="1"/>
      <protection locked="0"/>
    </xf>
    <xf numFmtId="176" fontId="13" fillId="0" borderId="33" xfId="25" applyNumberFormat="1" applyFont="1" applyFill="1" applyBorder="1" applyAlignment="1" applyProtection="1">
      <alignment vertical="center" shrinkToFit="1"/>
      <protection locked="0"/>
    </xf>
    <xf numFmtId="176" fontId="13" fillId="0" borderId="49" xfId="25" applyNumberFormat="1" applyFont="1" applyFill="1" applyBorder="1" applyAlignment="1" applyProtection="1">
      <alignment vertical="center" shrinkToFit="1"/>
      <protection locked="0"/>
    </xf>
    <xf numFmtId="0" fontId="48" fillId="0" borderId="16" xfId="25" applyFont="1" applyFill="1" applyBorder="1" applyAlignment="1" applyProtection="1">
      <alignment horizontal="right" vertical="center" shrinkToFit="1"/>
      <protection locked="0"/>
    </xf>
    <xf numFmtId="177" fontId="13" fillId="0" borderId="13" xfId="25" applyNumberFormat="1" applyFont="1" applyFill="1" applyBorder="1" applyAlignment="1" applyProtection="1">
      <alignment horizontal="right" vertical="center" shrinkToFit="1"/>
      <protection locked="0"/>
    </xf>
    <xf numFmtId="0" fontId="14" fillId="0" borderId="0" xfId="0" applyFont="1" applyProtection="1">
      <protection locked="0"/>
    </xf>
    <xf numFmtId="0" fontId="23" fillId="3" borderId="0" xfId="0" applyFont="1" applyFill="1" applyProtection="1">
      <protection locked="0"/>
    </xf>
    <xf numFmtId="0" fontId="14" fillId="3" borderId="0" xfId="0" applyFont="1" applyFill="1" applyProtection="1">
      <protection locked="0"/>
    </xf>
    <xf numFmtId="14" fontId="14" fillId="0" borderId="0" xfId="0" applyNumberFormat="1" applyFont="1" applyAlignment="1" applyProtection="1">
      <alignment vertical="center"/>
      <protection locked="0"/>
    </xf>
    <xf numFmtId="0" fontId="14" fillId="0" borderId="0" xfId="0" applyFont="1" applyAlignment="1" applyProtection="1">
      <alignment vertical="center"/>
      <protection locked="0"/>
    </xf>
    <xf numFmtId="0" fontId="30" fillId="3" borderId="0" xfId="0" applyFont="1" applyFill="1" applyAlignment="1" applyProtection="1">
      <alignment vertical="center"/>
      <protection locked="0"/>
    </xf>
    <xf numFmtId="0" fontId="31"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23" fillId="3" borderId="0" xfId="0" applyFont="1" applyFill="1" applyAlignment="1" applyProtection="1">
      <alignment vertical="center"/>
      <protection locked="0"/>
    </xf>
    <xf numFmtId="0" fontId="27" fillId="3" borderId="0" xfId="0" applyFont="1" applyFill="1" applyAlignment="1" applyProtection="1">
      <alignment horizontal="center" vertical="center"/>
      <protection locked="0"/>
    </xf>
    <xf numFmtId="0" fontId="27" fillId="3" borderId="0" xfId="0" applyFont="1" applyFill="1" applyProtection="1">
      <protection locked="0"/>
    </xf>
    <xf numFmtId="0" fontId="27" fillId="3" borderId="0" xfId="0" applyFont="1" applyFill="1" applyAlignment="1" applyProtection="1">
      <alignment horizontal="right" vertical="center"/>
      <protection locked="0"/>
    </xf>
    <xf numFmtId="0" fontId="27" fillId="3" borderId="0" xfId="0" applyFont="1" applyFill="1" applyAlignment="1" applyProtection="1">
      <alignment vertical="top" textRotation="255" wrapText="1"/>
      <protection locked="0"/>
    </xf>
    <xf numFmtId="0" fontId="14" fillId="0" borderId="34" xfId="0" applyFont="1" applyBorder="1" applyAlignment="1" applyProtection="1">
      <alignment vertical="center"/>
      <protection locked="0"/>
    </xf>
    <xf numFmtId="38" fontId="14" fillId="0" borderId="34" xfId="3" applyFont="1" applyFill="1" applyBorder="1" applyAlignment="1" applyProtection="1">
      <alignment vertical="center"/>
      <protection locked="0"/>
    </xf>
    <xf numFmtId="38" fontId="14" fillId="0" borderId="0" xfId="3" applyFont="1" applyFill="1" applyBorder="1" applyAlignment="1" applyProtection="1">
      <alignment vertical="center"/>
      <protection locked="0"/>
    </xf>
    <xf numFmtId="38" fontId="14" fillId="0" borderId="0" xfId="3" applyFont="1" applyFill="1" applyBorder="1" applyAlignment="1" applyProtection="1">
      <alignment horizontal="right" vertical="center"/>
      <protection locked="0"/>
    </xf>
    <xf numFmtId="0" fontId="13" fillId="2" borderId="0" xfId="25" applyFont="1" applyFill="1" applyProtection="1">
      <alignment vertical="center"/>
      <protection locked="0"/>
    </xf>
    <xf numFmtId="0" fontId="46" fillId="2" borderId="0" xfId="25" applyFont="1" applyFill="1" applyAlignment="1" applyProtection="1">
      <alignment horizontal="left" vertical="top" wrapText="1"/>
      <protection locked="0"/>
    </xf>
    <xf numFmtId="0" fontId="13" fillId="2" borderId="0" xfId="25" applyFont="1" applyFill="1" applyAlignment="1" applyProtection="1">
      <alignment horizontal="right" vertical="center"/>
      <protection locked="0"/>
    </xf>
    <xf numFmtId="0" fontId="47" fillId="2" borderId="0" xfId="25" applyFont="1" applyFill="1" applyAlignment="1" applyProtection="1">
      <alignment horizontal="center" vertical="center" wrapText="1"/>
      <protection locked="0"/>
    </xf>
    <xf numFmtId="176" fontId="13" fillId="2" borderId="0" xfId="25" applyNumberFormat="1" applyFont="1" applyFill="1" applyProtection="1">
      <alignment vertical="center"/>
      <protection locked="0"/>
    </xf>
    <xf numFmtId="176" fontId="13" fillId="2" borderId="0" xfId="25" applyNumberFormat="1" applyFont="1" applyFill="1" applyAlignment="1" applyProtection="1">
      <alignment horizontal="center" vertical="center"/>
      <protection locked="0"/>
    </xf>
    <xf numFmtId="0" fontId="13" fillId="2" borderId="25" xfId="25" applyFont="1" applyFill="1" applyBorder="1" applyAlignment="1" applyProtection="1">
      <alignment vertical="center" shrinkToFit="1"/>
      <protection locked="0"/>
    </xf>
    <xf numFmtId="176" fontId="13" fillId="2" borderId="26" xfId="25" applyNumberFormat="1" applyFont="1" applyFill="1" applyBorder="1" applyAlignment="1" applyProtection="1">
      <alignment vertical="center" shrinkToFit="1"/>
      <protection locked="0"/>
    </xf>
    <xf numFmtId="176" fontId="13" fillId="2" borderId="26" xfId="25" applyNumberFormat="1" applyFont="1" applyFill="1" applyBorder="1" applyAlignment="1" applyProtection="1">
      <alignment horizontal="center" vertical="center" shrinkToFit="1"/>
      <protection locked="0"/>
    </xf>
    <xf numFmtId="176" fontId="13" fillId="2" borderId="27" xfId="25" applyNumberFormat="1" applyFont="1" applyFill="1" applyBorder="1" applyAlignment="1" applyProtection="1">
      <alignment vertical="center" shrinkToFit="1"/>
      <protection locked="0"/>
    </xf>
    <xf numFmtId="0" fontId="11" fillId="0" borderId="0" xfId="0" applyFont="1" applyAlignment="1" applyProtection="1">
      <alignment vertical="center"/>
      <protection locked="0"/>
    </xf>
    <xf numFmtId="0" fontId="13" fillId="2" borderId="20" xfId="25" applyFont="1" applyFill="1" applyBorder="1" applyAlignment="1" applyProtection="1">
      <alignment vertical="center" shrinkToFit="1"/>
      <protection locked="0"/>
    </xf>
    <xf numFmtId="181" fontId="13" fillId="2" borderId="26" xfId="25" applyNumberFormat="1" applyFont="1" applyFill="1" applyBorder="1" applyAlignment="1" applyProtection="1">
      <alignment vertical="center" shrinkToFit="1"/>
      <protection locked="0"/>
    </xf>
    <xf numFmtId="0" fontId="13" fillId="2" borderId="0" xfId="25" applyFont="1" applyFill="1" applyAlignment="1" applyProtection="1">
      <alignment horizontal="left" vertical="center"/>
      <protection locked="0"/>
    </xf>
    <xf numFmtId="0" fontId="13" fillId="2" borderId="48" xfId="25" applyFont="1" applyFill="1" applyBorder="1" applyAlignment="1" applyProtection="1">
      <alignment horizontal="center" vertical="center"/>
    </xf>
    <xf numFmtId="0" fontId="11" fillId="2" borderId="7" xfId="25" applyFont="1" applyFill="1" applyBorder="1" applyAlignment="1" applyProtection="1">
      <alignment vertical="center" shrinkToFit="1"/>
    </xf>
    <xf numFmtId="176" fontId="13" fillId="2" borderId="7" xfId="25" applyNumberFormat="1" applyFont="1" applyFill="1" applyBorder="1" applyAlignment="1" applyProtection="1">
      <alignment vertical="center" shrinkToFit="1"/>
    </xf>
    <xf numFmtId="0" fontId="11" fillId="2" borderId="21" xfId="25" applyFont="1" applyFill="1" applyBorder="1" applyAlignment="1" applyProtection="1">
      <alignment vertical="center" shrinkToFit="1"/>
    </xf>
    <xf numFmtId="176" fontId="13" fillId="2" borderId="21" xfId="25" applyNumberFormat="1" applyFont="1" applyFill="1" applyBorder="1" applyAlignment="1" applyProtection="1">
      <alignment vertical="center" shrinkToFit="1"/>
    </xf>
    <xf numFmtId="0" fontId="11" fillId="2" borderId="17" xfId="25" applyFont="1" applyFill="1" applyBorder="1" applyAlignment="1" applyProtection="1">
      <alignment vertical="center" shrinkToFit="1"/>
    </xf>
    <xf numFmtId="176" fontId="13" fillId="2" borderId="17" xfId="25" applyNumberFormat="1" applyFont="1" applyFill="1" applyBorder="1" applyAlignment="1" applyProtection="1">
      <alignment vertical="center" shrinkToFit="1"/>
    </xf>
    <xf numFmtId="0" fontId="11" fillId="2" borderId="4" xfId="25" applyFont="1" applyFill="1" applyBorder="1" applyAlignment="1" applyProtection="1">
      <alignment vertical="center" shrinkToFit="1"/>
    </xf>
    <xf numFmtId="176" fontId="13" fillId="2" borderId="4" xfId="25" applyNumberFormat="1" applyFont="1" applyFill="1" applyBorder="1" applyAlignment="1" applyProtection="1">
      <alignment vertical="center" shrinkToFit="1"/>
    </xf>
    <xf numFmtId="176" fontId="13" fillId="2" borderId="8" xfId="25" applyNumberFormat="1" applyFont="1" applyFill="1" applyBorder="1" applyAlignment="1" applyProtection="1">
      <alignment vertical="center" shrinkToFit="1"/>
    </xf>
    <xf numFmtId="176" fontId="13" fillId="2" borderId="9" xfId="25" applyNumberFormat="1" applyFont="1" applyFill="1" applyBorder="1" applyAlignment="1" applyProtection="1">
      <alignment vertical="center" shrinkToFit="1"/>
    </xf>
    <xf numFmtId="176" fontId="11" fillId="11" borderId="7" xfId="25" applyNumberFormat="1" applyFont="1" applyFill="1" applyBorder="1" applyAlignment="1" applyProtection="1">
      <alignment vertical="center" shrinkToFit="1"/>
    </xf>
    <xf numFmtId="176" fontId="13" fillId="2" borderId="18" xfId="25" applyNumberFormat="1" applyFont="1" applyFill="1" applyBorder="1" applyAlignment="1" applyProtection="1">
      <alignment vertical="center" shrinkToFit="1"/>
    </xf>
    <xf numFmtId="176" fontId="13" fillId="2" borderId="18" xfId="25" applyNumberFormat="1" applyFont="1" applyFill="1" applyBorder="1" applyAlignment="1" applyProtection="1">
      <alignment horizontal="center" vertical="center" shrinkToFit="1"/>
    </xf>
    <xf numFmtId="176" fontId="13" fillId="2" borderId="19" xfId="25" applyNumberFormat="1" applyFont="1" applyFill="1" applyBorder="1" applyAlignment="1" applyProtection="1">
      <alignment vertical="center" shrinkToFit="1"/>
    </xf>
    <xf numFmtId="176" fontId="11" fillId="11" borderId="17" xfId="25" applyNumberFormat="1" applyFont="1" applyFill="1" applyBorder="1" applyAlignment="1" applyProtection="1">
      <alignment vertical="center" shrinkToFit="1"/>
    </xf>
    <xf numFmtId="176" fontId="13" fillId="2" borderId="14" xfId="25" applyNumberFormat="1" applyFont="1" applyFill="1" applyBorder="1" applyAlignment="1" applyProtection="1">
      <alignment horizontal="center" vertical="center" shrinkToFit="1"/>
    </xf>
    <xf numFmtId="176" fontId="13" fillId="2" borderId="14" xfId="25" applyNumberFormat="1" applyFont="1" applyFill="1" applyBorder="1" applyAlignment="1" applyProtection="1">
      <alignment vertical="center" shrinkToFit="1"/>
    </xf>
    <xf numFmtId="176" fontId="13" fillId="2" borderId="15" xfId="25" applyNumberFormat="1" applyFont="1" applyFill="1" applyBorder="1" applyAlignment="1" applyProtection="1">
      <alignment vertical="center" shrinkToFit="1"/>
    </xf>
    <xf numFmtId="176" fontId="11" fillId="11" borderId="16" xfId="25" applyNumberFormat="1" applyFont="1" applyFill="1" applyBorder="1" applyAlignment="1" applyProtection="1">
      <alignment vertical="center" shrinkToFit="1"/>
    </xf>
    <xf numFmtId="0" fontId="11" fillId="2" borderId="16" xfId="25" applyFont="1" applyFill="1" applyBorder="1" applyAlignment="1" applyProtection="1">
      <alignment vertical="center" shrinkToFit="1"/>
    </xf>
    <xf numFmtId="176" fontId="13" fillId="2" borderId="31" xfId="25" applyNumberFormat="1" applyFont="1" applyFill="1" applyBorder="1" applyAlignment="1" applyProtection="1">
      <alignment vertical="center" shrinkToFit="1"/>
    </xf>
    <xf numFmtId="176" fontId="13" fillId="2" borderId="19" xfId="25" applyNumberFormat="1" applyFont="1" applyFill="1" applyBorder="1" applyAlignment="1" applyProtection="1">
      <alignment horizontal="center" vertical="center" shrinkToFit="1"/>
    </xf>
    <xf numFmtId="176" fontId="11" fillId="11" borderId="17" xfId="25" applyNumberFormat="1" applyFont="1" applyFill="1" applyBorder="1" applyAlignment="1" applyProtection="1">
      <alignment horizontal="right" vertical="center" shrinkToFit="1"/>
    </xf>
    <xf numFmtId="176" fontId="13" fillId="2" borderId="5" xfId="25" applyNumberFormat="1" applyFont="1" applyFill="1" applyBorder="1" applyAlignment="1" applyProtection="1">
      <alignment vertical="center" shrinkToFit="1"/>
    </xf>
    <xf numFmtId="176" fontId="13" fillId="2" borderId="5" xfId="25" applyNumberFormat="1" applyFont="1" applyFill="1" applyBorder="1" applyAlignment="1" applyProtection="1">
      <alignment horizontal="center" vertical="center" shrinkToFit="1"/>
    </xf>
    <xf numFmtId="176" fontId="13" fillId="2" borderId="6" xfId="25" applyNumberFormat="1" applyFont="1" applyFill="1" applyBorder="1" applyAlignment="1" applyProtection="1">
      <alignment vertical="center" shrinkToFit="1"/>
    </xf>
    <xf numFmtId="176" fontId="11" fillId="11" borderId="4" xfId="25" applyNumberFormat="1" applyFont="1" applyFill="1" applyBorder="1" applyAlignment="1" applyProtection="1">
      <alignment vertical="center" shrinkToFit="1"/>
    </xf>
    <xf numFmtId="181" fontId="13" fillId="2" borderId="18" xfId="25" applyNumberFormat="1" applyFont="1" applyFill="1" applyBorder="1" applyAlignment="1" applyProtection="1">
      <alignment vertical="center" shrinkToFit="1"/>
    </xf>
    <xf numFmtId="0" fontId="27" fillId="3" borderId="12" xfId="0" applyFont="1" applyFill="1" applyBorder="1" applyAlignment="1"/>
    <xf numFmtId="0" fontId="27" fillId="3" borderId="0" xfId="0" applyFont="1" applyFill="1" applyAlignment="1"/>
    <xf numFmtId="0" fontId="29" fillId="2" borderId="0" xfId="10" applyFont="1" applyFill="1" applyBorder="1" applyAlignment="1">
      <alignment shrinkToFit="1"/>
    </xf>
    <xf numFmtId="0" fontId="29" fillId="2" borderId="41" xfId="10" applyFont="1" applyFill="1" applyBorder="1" applyAlignment="1">
      <alignment shrinkToFit="1"/>
    </xf>
    <xf numFmtId="0" fontId="29" fillId="2" borderId="12" xfId="10" applyFont="1" applyFill="1" applyBorder="1" applyAlignment="1"/>
    <xf numFmtId="0" fontId="29" fillId="2" borderId="0" xfId="10" applyFont="1" applyFill="1" applyBorder="1" applyAlignment="1"/>
    <xf numFmtId="0" fontId="29" fillId="2" borderId="41" xfId="10" applyFont="1" applyFill="1" applyBorder="1" applyAlignment="1"/>
    <xf numFmtId="0" fontId="14" fillId="0" borderId="0" xfId="0" applyFont="1" applyAlignment="1" applyProtection="1">
      <alignment vertical="center" shrinkToFit="1"/>
      <protection locked="0"/>
    </xf>
    <xf numFmtId="0" fontId="34" fillId="4" borderId="18" xfId="0" applyFont="1" applyFill="1" applyBorder="1" applyAlignment="1" applyProtection="1">
      <alignment vertical="center" shrinkToFit="1"/>
      <protection locked="0"/>
    </xf>
    <xf numFmtId="180" fontId="14" fillId="0" borderId="0" xfId="0" applyNumberFormat="1" applyFont="1" applyAlignment="1" applyProtection="1">
      <alignment horizontal="right" vertical="center"/>
    </xf>
    <xf numFmtId="56" fontId="34" fillId="9" borderId="42" xfId="0" applyNumberFormat="1" applyFont="1" applyFill="1" applyBorder="1" applyAlignment="1" applyProtection="1">
      <alignment horizontal="center" vertical="center"/>
      <protection locked="0"/>
    </xf>
    <xf numFmtId="0" fontId="34" fillId="9" borderId="43" xfId="0" applyFont="1" applyFill="1" applyBorder="1" applyAlignment="1" applyProtection="1">
      <alignment horizontal="center" vertical="center"/>
      <protection locked="0"/>
    </xf>
    <xf numFmtId="0" fontId="34" fillId="9" borderId="44" xfId="0" applyFont="1" applyFill="1" applyBorder="1" applyAlignment="1" applyProtection="1">
      <alignment horizontal="center" vertical="center"/>
      <protection locked="0"/>
    </xf>
    <xf numFmtId="0" fontId="34" fillId="4" borderId="14" xfId="0" applyFont="1" applyFill="1" applyBorder="1" applyAlignment="1" applyProtection="1">
      <alignment vertical="center" shrinkToFit="1"/>
      <protection locked="0"/>
    </xf>
    <xf numFmtId="0" fontId="14" fillId="0" borderId="0" xfId="0" applyFont="1" applyAlignment="1" applyProtection="1">
      <alignment horizontal="left" vertical="center"/>
      <protection locked="0"/>
    </xf>
    <xf numFmtId="0" fontId="14" fillId="0" borderId="39" xfId="0" applyFont="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40" xfId="0" applyFont="1" applyBorder="1" applyAlignment="1" applyProtection="1">
      <alignment horizontal="left" vertical="center" wrapText="1"/>
    </xf>
    <xf numFmtId="0" fontId="14" fillId="0" borderId="12" xfId="0" applyFont="1" applyBorder="1" applyAlignment="1" applyProtection="1">
      <alignment horizontal="left" vertical="center" wrapText="1"/>
    </xf>
    <xf numFmtId="0" fontId="14" fillId="0" borderId="0" xfId="0" applyFont="1" applyAlignment="1" applyProtection="1">
      <alignment horizontal="left" vertical="center" wrapText="1"/>
    </xf>
    <xf numFmtId="0" fontId="14" fillId="0" borderId="41"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4" fillId="0" borderId="38" xfId="0" applyFont="1" applyBorder="1" applyAlignment="1" applyProtection="1">
      <alignment horizontal="left" vertical="center" wrapText="1"/>
    </xf>
    <xf numFmtId="0" fontId="34" fillId="9" borderId="0" xfId="0" applyFont="1" applyFill="1" applyAlignment="1" applyProtection="1">
      <alignment vertical="center"/>
      <protection locked="0"/>
    </xf>
    <xf numFmtId="38" fontId="14" fillId="0" borderId="34" xfId="3" applyFont="1" applyFill="1" applyBorder="1" applyAlignment="1" applyProtection="1">
      <alignment horizontal="right" vertical="center"/>
    </xf>
    <xf numFmtId="0" fontId="31" fillId="9" borderId="0" xfId="0" applyFont="1" applyFill="1" applyAlignment="1" applyProtection="1">
      <alignment vertical="center"/>
      <protection locked="0"/>
    </xf>
    <xf numFmtId="0" fontId="15" fillId="0" borderId="0" xfId="0" applyFont="1" applyAlignment="1" applyProtection="1">
      <alignment horizontal="center" vertical="center"/>
      <protection locked="0"/>
    </xf>
    <xf numFmtId="0" fontId="14" fillId="0" borderId="0" xfId="0" applyFont="1" applyFill="1" applyAlignment="1" applyProtection="1">
      <alignment horizontal="left" vertical="center" wrapText="1"/>
      <protection locked="0"/>
    </xf>
    <xf numFmtId="0" fontId="45" fillId="0" borderId="0" xfId="25" applyFont="1" applyFill="1" applyAlignment="1" applyProtection="1">
      <alignment horizontal="left" vertical="center" wrapText="1"/>
      <protection locked="0"/>
    </xf>
    <xf numFmtId="0" fontId="13" fillId="2" borderId="1" xfId="25" applyFont="1" applyFill="1" applyBorder="1" applyAlignment="1" applyProtection="1">
      <alignment horizontal="center" vertical="center"/>
    </xf>
    <xf numFmtId="0" fontId="13" fillId="2" borderId="4" xfId="25" applyFont="1" applyFill="1" applyBorder="1" applyAlignment="1" applyProtection="1">
      <alignment horizontal="center" vertical="center"/>
    </xf>
    <xf numFmtId="0" fontId="13" fillId="2" borderId="2" xfId="25" applyFont="1" applyFill="1" applyBorder="1" applyAlignment="1" applyProtection="1">
      <alignment horizontal="center" vertical="center"/>
    </xf>
    <xf numFmtId="0" fontId="13" fillId="2" borderId="3" xfId="25" applyFont="1" applyFill="1" applyBorder="1" applyAlignment="1" applyProtection="1">
      <alignment horizontal="center" vertical="center"/>
    </xf>
    <xf numFmtId="0" fontId="13" fillId="2" borderId="5" xfId="25" applyFont="1" applyFill="1" applyBorder="1" applyAlignment="1" applyProtection="1">
      <alignment horizontal="center" vertical="center"/>
    </xf>
    <xf numFmtId="0" fontId="13" fillId="2" borderId="6" xfId="25" applyFont="1" applyFill="1" applyBorder="1" applyAlignment="1" applyProtection="1">
      <alignment horizontal="center" vertical="center"/>
    </xf>
    <xf numFmtId="0" fontId="13" fillId="0" borderId="1" xfId="25" applyFont="1" applyBorder="1" applyAlignment="1" applyProtection="1">
      <alignment horizontal="center" vertical="center" wrapText="1"/>
    </xf>
    <xf numFmtId="0" fontId="13" fillId="0" borderId="4" xfId="25" applyFont="1" applyBorder="1" applyAlignment="1" applyProtection="1">
      <alignment horizontal="center" vertical="center"/>
    </xf>
    <xf numFmtId="0" fontId="13" fillId="2" borderId="0" xfId="25" applyFont="1" applyFill="1" applyAlignment="1" applyProtection="1">
      <alignment horizontal="left" vertical="center"/>
      <protection locked="0"/>
    </xf>
    <xf numFmtId="0" fontId="45" fillId="2" borderId="0" xfId="25" applyFont="1" applyFill="1" applyAlignment="1" applyProtection="1">
      <alignment horizontal="left" vertical="center" wrapText="1"/>
      <protection locked="0"/>
    </xf>
    <xf numFmtId="0" fontId="45" fillId="2" borderId="0" xfId="25" applyFont="1" applyFill="1" applyAlignment="1">
      <alignment horizontal="left" vertical="top" wrapText="1"/>
    </xf>
    <xf numFmtId="0" fontId="13" fillId="2" borderId="1" xfId="25" applyFont="1" applyFill="1" applyBorder="1" applyAlignment="1">
      <alignment horizontal="center" vertical="center"/>
    </xf>
    <xf numFmtId="0" fontId="13" fillId="2" borderId="4" xfId="25" applyFont="1" applyFill="1" applyBorder="1" applyAlignment="1">
      <alignment horizontal="center" vertical="center"/>
    </xf>
    <xf numFmtId="0" fontId="13" fillId="2" borderId="2" xfId="25" applyFont="1" applyFill="1" applyBorder="1" applyAlignment="1">
      <alignment horizontal="center" vertical="center"/>
    </xf>
    <xf numFmtId="0" fontId="13" fillId="2" borderId="3" xfId="25" applyFont="1" applyFill="1" applyBorder="1" applyAlignment="1">
      <alignment horizontal="center" vertical="center"/>
    </xf>
    <xf numFmtId="0" fontId="13" fillId="2" borderId="5" xfId="25" applyFont="1" applyFill="1" applyBorder="1" applyAlignment="1">
      <alignment horizontal="center" vertical="center"/>
    </xf>
    <xf numFmtId="0" fontId="13" fillId="2" borderId="6" xfId="25" applyFont="1" applyFill="1" applyBorder="1" applyAlignment="1">
      <alignment horizontal="center" vertical="center"/>
    </xf>
    <xf numFmtId="0" fontId="13" fillId="0" borderId="1" xfId="25" applyFont="1" applyBorder="1" applyAlignment="1">
      <alignment horizontal="center" vertical="center" wrapText="1"/>
    </xf>
    <xf numFmtId="0" fontId="13" fillId="0" borderId="4" xfId="25" applyFont="1" applyBorder="1" applyAlignment="1">
      <alignment horizontal="center" vertical="center"/>
    </xf>
    <xf numFmtId="0" fontId="13" fillId="2" borderId="0" xfId="25" applyFont="1" applyFill="1" applyAlignment="1">
      <alignment horizontal="left" vertical="center"/>
    </xf>
    <xf numFmtId="0" fontId="17" fillId="8" borderId="32" xfId="7" applyFont="1" applyFill="1" applyBorder="1" applyAlignment="1">
      <alignment horizontal="center" vertical="center" wrapText="1"/>
    </xf>
    <xf numFmtId="0" fontId="17" fillId="0" borderId="32" xfId="7" applyFont="1" applyBorder="1" applyAlignment="1">
      <alignment horizontal="center" vertical="center"/>
    </xf>
    <xf numFmtId="38" fontId="17" fillId="5" borderId="37" xfId="6" applyFont="1" applyFill="1" applyBorder="1" applyAlignment="1">
      <alignment horizontal="right" vertical="center"/>
    </xf>
    <xf numFmtId="38" fontId="17" fillId="5" borderId="14" xfId="6" applyFont="1" applyFill="1" applyBorder="1" applyAlignment="1">
      <alignment horizontal="right" vertical="center"/>
    </xf>
    <xf numFmtId="2" fontId="17" fillId="5" borderId="36" xfId="7" applyNumberFormat="1" applyFont="1" applyFill="1" applyBorder="1" applyAlignment="1">
      <alignment horizontal="center" vertical="center"/>
    </xf>
    <xf numFmtId="2" fontId="17" fillId="5" borderId="18" xfId="7" applyNumberFormat="1" applyFont="1" applyFill="1" applyBorder="1" applyAlignment="1">
      <alignment horizontal="center" vertical="center"/>
    </xf>
    <xf numFmtId="0" fontId="17" fillId="0" borderId="32" xfId="7" applyFont="1" applyBorder="1" applyAlignment="1">
      <alignment vertical="center"/>
    </xf>
    <xf numFmtId="40" fontId="17" fillId="7" borderId="36" xfId="6" applyNumberFormat="1" applyFont="1" applyFill="1" applyBorder="1" applyAlignment="1" applyProtection="1">
      <alignment horizontal="center" vertical="center"/>
      <protection locked="0"/>
    </xf>
    <xf numFmtId="40" fontId="17" fillId="7" borderId="18" xfId="6" applyNumberFormat="1" applyFont="1" applyFill="1" applyBorder="1" applyAlignment="1" applyProtection="1">
      <alignment horizontal="center" vertical="center"/>
      <protection locked="0"/>
    </xf>
    <xf numFmtId="0" fontId="20" fillId="0" borderId="0" xfId="5" applyFont="1" applyAlignment="1">
      <alignment horizontal="center" vertical="center"/>
    </xf>
    <xf numFmtId="0" fontId="19" fillId="0" borderId="0" xfId="7" applyFont="1" applyAlignment="1">
      <alignment horizontal="center" vertical="center"/>
    </xf>
    <xf numFmtId="178" fontId="17" fillId="7" borderId="14" xfId="7" applyNumberFormat="1" applyFont="1" applyFill="1" applyBorder="1" applyAlignment="1">
      <alignment horizontal="left" vertical="center" shrinkToFit="1"/>
    </xf>
    <xf numFmtId="31" fontId="17" fillId="7" borderId="14" xfId="7" applyNumberFormat="1" applyFont="1" applyFill="1" applyBorder="1" applyAlignment="1" applyProtection="1">
      <alignment horizontal="center" vertical="center"/>
      <protection locked="0"/>
    </xf>
    <xf numFmtId="0" fontId="17" fillId="7" borderId="14" xfId="7" applyFont="1" applyFill="1" applyBorder="1" applyAlignment="1" applyProtection="1">
      <alignment horizontal="left" vertical="center"/>
      <protection locked="0"/>
    </xf>
    <xf numFmtId="0" fontId="17" fillId="7" borderId="18" xfId="7" applyFont="1" applyFill="1" applyBorder="1" applyAlignment="1" applyProtection="1">
      <alignment horizontal="left" vertical="center"/>
      <protection locked="0"/>
    </xf>
    <xf numFmtId="38" fontId="17" fillId="5" borderId="36" xfId="6" applyFont="1" applyFill="1" applyBorder="1" applyAlignment="1">
      <alignment horizontal="right" vertical="center"/>
    </xf>
    <xf numFmtId="38" fontId="17" fillId="5" borderId="18" xfId="6" applyFont="1" applyFill="1" applyBorder="1" applyAlignment="1">
      <alignment horizontal="right" vertical="center"/>
    </xf>
    <xf numFmtId="179" fontId="22" fillId="0" borderId="32" xfId="9" applyNumberFormat="1" applyFont="1" applyBorder="1" applyAlignment="1">
      <alignment horizontal="center" vertical="center"/>
    </xf>
    <xf numFmtId="0" fontId="21" fillId="0" borderId="0" xfId="5" applyFont="1" applyAlignment="1">
      <alignment horizontal="center" vertical="center"/>
    </xf>
    <xf numFmtId="0" fontId="14" fillId="0" borderId="32" xfId="5" applyFont="1" applyBorder="1" applyAlignment="1">
      <alignment horizontal="center" vertical="center"/>
    </xf>
    <xf numFmtId="0" fontId="14" fillId="0" borderId="36" xfId="5" applyFont="1" applyBorder="1" applyAlignment="1">
      <alignment horizontal="center" vertical="center"/>
    </xf>
    <xf numFmtId="0" fontId="14" fillId="0" borderId="18" xfId="5" applyFont="1" applyBorder="1" applyAlignment="1">
      <alignment horizontal="center" vertical="center"/>
    </xf>
    <xf numFmtId="0" fontId="14" fillId="0" borderId="35" xfId="5" applyFont="1" applyBorder="1" applyAlignment="1">
      <alignment horizontal="center" vertical="center"/>
    </xf>
    <xf numFmtId="0" fontId="22" fillId="0" borderId="36" xfId="5" applyFont="1" applyBorder="1" applyAlignment="1">
      <alignment horizontal="center" vertical="center"/>
    </xf>
    <xf numFmtId="0" fontId="22" fillId="0" borderId="18" xfId="5" applyFont="1" applyBorder="1" applyAlignment="1">
      <alignment horizontal="center" vertical="center"/>
    </xf>
    <xf numFmtId="0" fontId="22" fillId="0" borderId="35" xfId="5" applyFont="1" applyBorder="1" applyAlignment="1">
      <alignment horizontal="center" vertical="center"/>
    </xf>
  </cellXfs>
  <cellStyles count="26">
    <cellStyle name="パーセント 2" xfId="9" xr:uid="{0F6A7519-8EDA-4588-BCCA-1EDFEF310B2C}"/>
    <cellStyle name="パーセント 2 2" xfId="19" xr:uid="{F31C963C-5529-4969-A275-7520D58F696B}"/>
    <cellStyle name="パーセント 2 3" xfId="23" xr:uid="{E2BB5A86-AB6B-4BBC-B3D4-8368D5994B71}"/>
    <cellStyle name="パーセント 2 4" xfId="15" xr:uid="{91D4666F-D546-4F5C-8FAA-AF20AEB70344}"/>
    <cellStyle name="ハイパーリンク" xfId="10" builtinId="8"/>
    <cellStyle name="桁区切り" xfId="3" builtinId="6"/>
    <cellStyle name="桁区切り 2" xfId="2" xr:uid="{00000000-0005-0000-0000-000001000000}"/>
    <cellStyle name="桁区切り 2 2" xfId="6" xr:uid="{3D8DDE83-D104-4FBE-994F-38C8DCD3D3E1}"/>
    <cellStyle name="桁区切り 3" xfId="8" xr:uid="{8BE602AF-3FB9-4676-8973-7CB4D35BB7D9}"/>
    <cellStyle name="桁区切り 3 2" xfId="18" xr:uid="{C4D9CB2C-E7E3-4144-9CD8-0DE3DEF53BB7}"/>
    <cellStyle name="桁区切り 3 3" xfId="22" xr:uid="{F10AA9A6-C38C-4D6B-ABBA-2F0AC7171813}"/>
    <cellStyle name="桁区切り 3 4" xfId="14" xr:uid="{6514344B-E128-4E0F-954F-7D9E29CDF7CB}"/>
    <cellStyle name="標準" xfId="0" builtinId="0"/>
    <cellStyle name="標準 13" xfId="4" xr:uid="{BADF43ED-C1A5-4A74-B026-DF5566918FD8}"/>
    <cellStyle name="標準 13 2" xfId="11" xr:uid="{FFA79483-CDFF-48C8-A46C-C28D80CC0495}"/>
    <cellStyle name="標準 13 2 2" xfId="24" xr:uid="{CB20D254-B4EE-403A-83E1-F145446FC286}"/>
    <cellStyle name="標準 13 2 3" xfId="16" xr:uid="{6A92E294-AB2B-4556-BE52-F91008A23E70}"/>
    <cellStyle name="標準 13 3" xfId="20" xr:uid="{0A73A81F-620F-4CFA-A312-6221DA150808}"/>
    <cellStyle name="標準 13 4" xfId="12" xr:uid="{CAFE7B8C-4171-416C-86F2-FF2D6D241B9C}"/>
    <cellStyle name="標準 2" xfId="1" xr:uid="{00000000-0005-0000-0000-000003000000}"/>
    <cellStyle name="標準 2 2" xfId="7" xr:uid="{E26812B0-E5CE-4D15-A4EE-F8C3EA9535DD}"/>
    <cellStyle name="標準 3" xfId="5" xr:uid="{2F29CC8B-C741-492E-B1FF-997954B0ED98}"/>
    <cellStyle name="標準 3 2" xfId="17" xr:uid="{8CE875AD-08EF-4DF3-AF53-3931C737A8B3}"/>
    <cellStyle name="標準 3 3" xfId="21" xr:uid="{9D446762-A7F4-4B3B-997C-7E25AE3B12B0}"/>
    <cellStyle name="標準 3 4" xfId="13" xr:uid="{05166E1C-93C5-4035-AFD0-CEB833B4E70D}"/>
    <cellStyle name="標準 4" xfId="25" xr:uid="{851B7308-E658-42AB-8ADC-0077AF301C66}"/>
  </cellStyles>
  <dxfs count="2">
    <dxf>
      <fill>
        <patternFill>
          <bgColor theme="5" tint="0.39994506668294322"/>
        </patternFill>
      </fill>
    </dxf>
    <dxf>
      <font>
        <color rgb="FF9C0006"/>
      </font>
      <fill>
        <patternFill>
          <bgColor rgb="FFFFC7CE"/>
        </patternFill>
      </fill>
    </dxf>
  </dxfs>
  <tableStyles count="0" defaultTableStyle="TableStyleMedium2" defaultPivotStyle="PivotStyleMedium9"/>
  <colors>
    <mruColors>
      <color rgb="FFD99694"/>
      <color rgb="FFFFFFCC"/>
      <color rgb="FFFFFFAF"/>
      <color rgb="FFA7EFBA"/>
      <color rgb="FF97FFC6"/>
      <color rgb="FF4FFF9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882755</xdr:colOff>
      <xdr:row>80</xdr:row>
      <xdr:rowOff>194920</xdr:rowOff>
    </xdr:from>
    <xdr:ext cx="4075187" cy="1475385"/>
    <xdr:pic>
      <xdr:nvPicPr>
        <xdr:cNvPr id="15" name="図 14">
          <a:extLst>
            <a:ext uri="{FF2B5EF4-FFF2-40B4-BE49-F238E27FC236}">
              <a16:creationId xmlns:a16="http://schemas.microsoft.com/office/drawing/2014/main" id="{E4BD6116-C67C-4C04-B723-E0F7CD6AB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990" y="34141273"/>
          <a:ext cx="4075187" cy="14753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153707</xdr:colOff>
      <xdr:row>94</xdr:row>
      <xdr:rowOff>164353</xdr:rowOff>
    </xdr:from>
    <xdr:to>
      <xdr:col>4</xdr:col>
      <xdr:colOff>1524000</xdr:colOff>
      <xdr:row>128</xdr:row>
      <xdr:rowOff>149412</xdr:rowOff>
    </xdr:to>
    <xdr:grpSp>
      <xdr:nvGrpSpPr>
        <xdr:cNvPr id="28" name="グループ化 27">
          <a:extLst>
            <a:ext uri="{FF2B5EF4-FFF2-40B4-BE49-F238E27FC236}">
              <a16:creationId xmlns:a16="http://schemas.microsoft.com/office/drawing/2014/main" id="{C605A7A8-7323-8B86-0B33-880266AC2E98}"/>
            </a:ext>
          </a:extLst>
        </xdr:cNvPr>
        <xdr:cNvGrpSpPr/>
      </xdr:nvGrpSpPr>
      <xdr:grpSpPr>
        <a:xfrm>
          <a:off x="325157" y="23371063"/>
          <a:ext cx="5551768" cy="8401349"/>
          <a:chOff x="1087530" y="38029217"/>
          <a:chExt cx="4691735" cy="8490135"/>
        </a:xfrm>
      </xdr:grpSpPr>
      <xdr:pic>
        <xdr:nvPicPr>
          <xdr:cNvPr id="16" name="図 15">
            <a:extLst>
              <a:ext uri="{FF2B5EF4-FFF2-40B4-BE49-F238E27FC236}">
                <a16:creationId xmlns:a16="http://schemas.microsoft.com/office/drawing/2014/main" id="{EAE7DA4C-CC94-429B-84DD-DEF73776337C}"/>
              </a:ext>
            </a:extLst>
          </xdr:cNvPr>
          <xdr:cNvPicPr>
            <a:picLocks noChangeAspect="1"/>
          </xdr:cNvPicPr>
        </xdr:nvPicPr>
        <xdr:blipFill>
          <a:blip xmlns:r="http://schemas.openxmlformats.org/officeDocument/2006/relationships" r:embed="rId2"/>
          <a:stretch>
            <a:fillRect/>
          </a:stretch>
        </xdr:blipFill>
        <xdr:spPr>
          <a:xfrm>
            <a:off x="1087530" y="38029217"/>
            <a:ext cx="4650121" cy="4351430"/>
          </a:xfrm>
          <a:prstGeom prst="rect">
            <a:avLst/>
          </a:prstGeom>
        </xdr:spPr>
      </xdr:pic>
      <xdr:pic>
        <xdr:nvPicPr>
          <xdr:cNvPr id="17" name="図 16">
            <a:extLst>
              <a:ext uri="{FF2B5EF4-FFF2-40B4-BE49-F238E27FC236}">
                <a16:creationId xmlns:a16="http://schemas.microsoft.com/office/drawing/2014/main" id="{7CDAF447-400E-4284-B376-CF2F03BA7CF0}"/>
              </a:ext>
            </a:extLst>
          </xdr:cNvPr>
          <xdr:cNvPicPr>
            <a:picLocks noChangeAspect="1"/>
          </xdr:cNvPicPr>
        </xdr:nvPicPr>
        <xdr:blipFill>
          <a:blip xmlns:r="http://schemas.openxmlformats.org/officeDocument/2006/relationships" r:embed="rId3"/>
          <a:stretch>
            <a:fillRect/>
          </a:stretch>
        </xdr:blipFill>
        <xdr:spPr>
          <a:xfrm>
            <a:off x="1176244" y="42352447"/>
            <a:ext cx="4603021" cy="4166905"/>
          </a:xfrm>
          <a:prstGeom prst="rect">
            <a:avLst/>
          </a:prstGeom>
        </xdr:spPr>
      </xdr:pic>
    </xdr:grpSp>
    <xdr:clientData/>
  </xdr:twoCellAnchor>
  <xdr:twoCellAnchor>
    <xdr:from>
      <xdr:col>1</xdr:col>
      <xdr:colOff>231589</xdr:colOff>
      <xdr:row>131</xdr:row>
      <xdr:rowOff>177251</xdr:rowOff>
    </xdr:from>
    <xdr:to>
      <xdr:col>5</xdr:col>
      <xdr:colOff>74705</xdr:colOff>
      <xdr:row>169</xdr:row>
      <xdr:rowOff>82176</xdr:rowOff>
    </xdr:to>
    <xdr:grpSp>
      <xdr:nvGrpSpPr>
        <xdr:cNvPr id="33" name="グループ化 32">
          <a:extLst>
            <a:ext uri="{FF2B5EF4-FFF2-40B4-BE49-F238E27FC236}">
              <a16:creationId xmlns:a16="http://schemas.microsoft.com/office/drawing/2014/main" id="{5D92A5FF-F453-75CE-0D2B-71D747793422}"/>
            </a:ext>
          </a:extLst>
        </xdr:cNvPr>
        <xdr:cNvGrpSpPr/>
      </xdr:nvGrpSpPr>
      <xdr:grpSpPr>
        <a:xfrm>
          <a:off x="403039" y="32539391"/>
          <a:ext cx="5910541" cy="9321340"/>
          <a:chOff x="946524" y="47107485"/>
          <a:chExt cx="5181148" cy="6631387"/>
        </a:xfrm>
      </xdr:grpSpPr>
      <xdr:pic>
        <xdr:nvPicPr>
          <xdr:cNvPr id="18" name="図 17">
            <a:extLst>
              <a:ext uri="{FF2B5EF4-FFF2-40B4-BE49-F238E27FC236}">
                <a16:creationId xmlns:a16="http://schemas.microsoft.com/office/drawing/2014/main" id="{31C2CEFE-6CD2-4C5E-8636-46AB8B536FD3}"/>
              </a:ext>
            </a:extLst>
          </xdr:cNvPr>
          <xdr:cNvPicPr>
            <a:picLocks noChangeAspect="1"/>
          </xdr:cNvPicPr>
        </xdr:nvPicPr>
        <xdr:blipFill>
          <a:blip xmlns:r="http://schemas.openxmlformats.org/officeDocument/2006/relationships" r:embed="rId4"/>
          <a:stretch>
            <a:fillRect/>
          </a:stretch>
        </xdr:blipFill>
        <xdr:spPr>
          <a:xfrm>
            <a:off x="1295453" y="47107485"/>
            <a:ext cx="4235450" cy="2841527"/>
          </a:xfrm>
          <a:prstGeom prst="rect">
            <a:avLst/>
          </a:prstGeom>
        </xdr:spPr>
      </xdr:pic>
      <xdr:pic>
        <xdr:nvPicPr>
          <xdr:cNvPr id="19" name="図 18">
            <a:extLst>
              <a:ext uri="{FF2B5EF4-FFF2-40B4-BE49-F238E27FC236}">
                <a16:creationId xmlns:a16="http://schemas.microsoft.com/office/drawing/2014/main" id="{8F3F5070-A30C-45C9-8CBE-82ADFFC8BB12}"/>
              </a:ext>
            </a:extLst>
          </xdr:cNvPr>
          <xdr:cNvPicPr>
            <a:picLocks noChangeAspect="1"/>
          </xdr:cNvPicPr>
        </xdr:nvPicPr>
        <xdr:blipFill>
          <a:blip xmlns:r="http://schemas.openxmlformats.org/officeDocument/2006/relationships" r:embed="rId5"/>
          <a:stretch>
            <a:fillRect/>
          </a:stretch>
        </xdr:blipFill>
        <xdr:spPr>
          <a:xfrm>
            <a:off x="2050410" y="50158998"/>
            <a:ext cx="3044371" cy="1304462"/>
          </a:xfrm>
          <a:prstGeom prst="rect">
            <a:avLst/>
          </a:prstGeom>
        </xdr:spPr>
      </xdr:pic>
      <xdr:pic>
        <xdr:nvPicPr>
          <xdr:cNvPr id="20" name="図 19">
            <a:extLst>
              <a:ext uri="{FF2B5EF4-FFF2-40B4-BE49-F238E27FC236}">
                <a16:creationId xmlns:a16="http://schemas.microsoft.com/office/drawing/2014/main" id="{5E5C7DE1-5C43-49D6-8466-866DD2B33566}"/>
              </a:ext>
            </a:extLst>
          </xdr:cNvPr>
          <xdr:cNvPicPr>
            <a:picLocks noChangeAspect="1"/>
          </xdr:cNvPicPr>
        </xdr:nvPicPr>
        <xdr:blipFill>
          <a:blip xmlns:r="http://schemas.openxmlformats.org/officeDocument/2006/relationships" r:embed="rId6"/>
          <a:stretch>
            <a:fillRect/>
          </a:stretch>
        </xdr:blipFill>
        <xdr:spPr>
          <a:xfrm>
            <a:off x="946524" y="51595645"/>
            <a:ext cx="5181148" cy="2143227"/>
          </a:xfrm>
          <a:prstGeom prst="rect">
            <a:avLst/>
          </a:prstGeom>
        </xdr:spPr>
      </xdr:pic>
    </xdr:grpSp>
    <xdr:clientData/>
  </xdr:twoCellAnchor>
  <xdr:twoCellAnchor editAs="oneCell">
    <xdr:from>
      <xdr:col>1</xdr:col>
      <xdr:colOff>13585</xdr:colOff>
      <xdr:row>21</xdr:row>
      <xdr:rowOff>182689</xdr:rowOff>
    </xdr:from>
    <xdr:to>
      <xdr:col>5</xdr:col>
      <xdr:colOff>300</xdr:colOff>
      <xdr:row>34</xdr:row>
      <xdr:rowOff>187528</xdr:rowOff>
    </xdr:to>
    <xdr:pic>
      <xdr:nvPicPr>
        <xdr:cNvPr id="26" name="図 25">
          <a:extLst>
            <a:ext uri="{FF2B5EF4-FFF2-40B4-BE49-F238E27FC236}">
              <a16:creationId xmlns:a16="http://schemas.microsoft.com/office/drawing/2014/main" id="{87CAFF8A-4281-4E82-8B2A-0AEBFC627CD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1820" y="19651042"/>
          <a:ext cx="6127240" cy="3306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149225</xdr:colOff>
      <xdr:row>56</xdr:row>
      <xdr:rowOff>190501</xdr:rowOff>
    </xdr:from>
    <xdr:to>
      <xdr:col>4</xdr:col>
      <xdr:colOff>1622151</xdr:colOff>
      <xdr:row>62</xdr:row>
      <xdr:rowOff>20865</xdr:rowOff>
    </xdr:to>
    <xdr:pic>
      <xdr:nvPicPr>
        <xdr:cNvPr id="2" name="図 1">
          <a:extLst>
            <a:ext uri="{FF2B5EF4-FFF2-40B4-BE49-F238E27FC236}">
              <a16:creationId xmlns:a16="http://schemas.microsoft.com/office/drawing/2014/main" id="{5C96668C-C33E-4A69-879B-548F6121C41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5925" y="28384501"/>
          <a:ext cx="5907766" cy="137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165735</xdr:colOff>
      <xdr:row>43</xdr:row>
      <xdr:rowOff>51435</xdr:rowOff>
    </xdr:from>
    <xdr:to>
      <xdr:col>4</xdr:col>
      <xdr:colOff>1693545</xdr:colOff>
      <xdr:row>53</xdr:row>
      <xdr:rowOff>60278</xdr:rowOff>
    </xdr:to>
    <xdr:pic>
      <xdr:nvPicPr>
        <xdr:cNvPr id="9" name="図 8">
          <a:extLst>
            <a:ext uri="{FF2B5EF4-FFF2-40B4-BE49-F238E27FC236}">
              <a16:creationId xmlns:a16="http://schemas.microsoft.com/office/drawing/2014/main" id="{BAA5DA97-7BC9-EDD0-B35A-F785C8AD0AFA}"/>
            </a:ext>
          </a:extLst>
        </xdr:cNvPr>
        <xdr:cNvPicPr>
          <a:picLocks noChangeAspect="1"/>
        </xdr:cNvPicPr>
      </xdr:nvPicPr>
      <xdr:blipFill>
        <a:blip xmlns:r="http://schemas.openxmlformats.org/officeDocument/2006/relationships" r:embed="rId9"/>
        <a:stretch>
          <a:fillRect/>
        </a:stretch>
      </xdr:blipFill>
      <xdr:spPr>
        <a:xfrm>
          <a:off x="165735" y="10624185"/>
          <a:ext cx="6356985" cy="2485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116812</xdr:colOff>
      <xdr:row>5</xdr:row>
      <xdr:rowOff>97790</xdr:rowOff>
    </xdr:from>
    <xdr:to>
      <xdr:col>34</xdr:col>
      <xdr:colOff>599437</xdr:colOff>
      <xdr:row>8</xdr:row>
      <xdr:rowOff>132715</xdr:rowOff>
    </xdr:to>
    <xdr:sp macro="" textlink="">
      <xdr:nvSpPr>
        <xdr:cNvPr id="2" name="角丸四角形吹き出し 5">
          <a:extLst>
            <a:ext uri="{FF2B5EF4-FFF2-40B4-BE49-F238E27FC236}">
              <a16:creationId xmlns:a16="http://schemas.microsoft.com/office/drawing/2014/main" id="{478B637B-3528-4A97-B005-58D06C1A83BA}"/>
            </a:ext>
          </a:extLst>
        </xdr:cNvPr>
        <xdr:cNvSpPr/>
      </xdr:nvSpPr>
      <xdr:spPr>
        <a:xfrm>
          <a:off x="9596988" y="1431290"/>
          <a:ext cx="2297978" cy="796925"/>
        </a:xfrm>
        <a:prstGeom prst="wedgeRoundRectCallout">
          <a:avLst>
            <a:gd name="adj1" fmla="val -73484"/>
            <a:gd name="adj2" fmla="val -2555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氏名</a:t>
          </a:r>
          <a:r>
            <a:rPr lang="en-US" altLang="ja-JP" sz="1100">
              <a:solidFill>
                <a:schemeClr val="dk1"/>
              </a:solidFill>
              <a:effectLst/>
              <a:latin typeface="+mn-lt"/>
              <a:ea typeface="+mn-ea"/>
              <a:cs typeface="+mn-cs"/>
            </a:rPr>
            <a:t>:</a:t>
          </a:r>
        </a:p>
        <a:p>
          <a:pPr algn="l"/>
          <a:r>
            <a:rPr kumimoji="0" lang="ja-JP" altLang="en-US" sz="1100">
              <a:solidFill>
                <a:schemeClr val="dk1"/>
              </a:solidFill>
              <a:effectLst/>
              <a:latin typeface="+mn-lt"/>
              <a:ea typeface="+mn-ea"/>
              <a:cs typeface="+mn-cs"/>
            </a:rPr>
            <a:t>提案書テンプレート様式１に記載の</a:t>
          </a:r>
          <a:r>
            <a:rPr kumimoji="0" lang="en-US" altLang="ja-JP" sz="1100">
              <a:solidFill>
                <a:schemeClr val="dk1"/>
              </a:solidFill>
              <a:effectLst/>
              <a:latin typeface="+mn-lt"/>
              <a:ea typeface="+mn-ea"/>
              <a:cs typeface="+mn-cs"/>
            </a:rPr>
            <a:t> </a:t>
          </a:r>
          <a:r>
            <a:rPr kumimoji="0" lang="ja-JP" altLang="en-US" sz="1100">
              <a:solidFill>
                <a:schemeClr val="dk1"/>
              </a:solidFill>
              <a:effectLst/>
              <a:latin typeface="+mn-lt"/>
              <a:ea typeface="+mn-ea"/>
              <a:cs typeface="+mn-cs"/>
            </a:rPr>
            <a:t>「提案者」と同じ</a:t>
          </a:r>
          <a:endParaRPr kumimoji="0" lang="en-US" altLang="ja-JP" sz="1100">
            <a:solidFill>
              <a:schemeClr val="dk1"/>
            </a:solidFill>
            <a:effectLst/>
            <a:latin typeface="+mn-lt"/>
            <a:ea typeface="+mn-ea"/>
            <a:cs typeface="+mn-cs"/>
          </a:endParaRPr>
        </a:p>
      </xdr:txBody>
    </xdr:sp>
    <xdr:clientData fPrintsWithSheet="0"/>
  </xdr:twoCellAnchor>
  <xdr:twoCellAnchor>
    <xdr:from>
      <xdr:col>26</xdr:col>
      <xdr:colOff>156928</xdr:colOff>
      <xdr:row>8</xdr:row>
      <xdr:rowOff>50800</xdr:rowOff>
    </xdr:from>
    <xdr:to>
      <xdr:col>29</xdr:col>
      <xdr:colOff>463550</xdr:colOff>
      <xdr:row>9</xdr:row>
      <xdr:rowOff>57150</xdr:rowOff>
    </xdr:to>
    <xdr:sp macro="" textlink="">
      <xdr:nvSpPr>
        <xdr:cNvPr id="3" name="角丸四角形吹き出し 5">
          <a:extLst>
            <a:ext uri="{FF2B5EF4-FFF2-40B4-BE49-F238E27FC236}">
              <a16:creationId xmlns:a16="http://schemas.microsoft.com/office/drawing/2014/main" id="{D3F7A914-7842-4219-B96D-F75133A75029}"/>
            </a:ext>
          </a:extLst>
        </xdr:cNvPr>
        <xdr:cNvSpPr/>
      </xdr:nvSpPr>
      <xdr:spPr>
        <a:xfrm>
          <a:off x="7302583" y="2121535"/>
          <a:ext cx="1306747" cy="284480"/>
        </a:xfrm>
        <a:prstGeom prst="wedgeRoundRectCallout">
          <a:avLst>
            <a:gd name="adj1" fmla="val -63309"/>
            <a:gd name="adj2" fmla="val -7548"/>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a:solidFill>
                <a:schemeClr val="dk1"/>
              </a:solidFill>
              <a:effectLst/>
              <a:latin typeface="+mn-lt"/>
              <a:ea typeface="+mn-ea"/>
              <a:cs typeface="+mn-cs"/>
            </a:rPr>
            <a:t>社印</a:t>
          </a:r>
          <a:r>
            <a:rPr kumimoji="0" lang="en-US" altLang="ja-JP" sz="1100">
              <a:solidFill>
                <a:schemeClr val="dk1"/>
              </a:solidFill>
              <a:effectLst/>
              <a:latin typeface="+mn-lt"/>
              <a:ea typeface="+mn-ea"/>
              <a:cs typeface="+mn-cs"/>
            </a:rPr>
            <a:t>:</a:t>
          </a:r>
          <a:r>
            <a:rPr kumimoji="0" lang="ja-JP" altLang="en-US" sz="1100">
              <a:solidFill>
                <a:schemeClr val="dk1"/>
              </a:solidFill>
              <a:effectLst/>
              <a:latin typeface="+mn-lt"/>
              <a:ea typeface="+mn-ea"/>
              <a:cs typeface="+mn-cs"/>
            </a:rPr>
            <a:t>押印すること</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142623</xdr:colOff>
      <xdr:row>3</xdr:row>
      <xdr:rowOff>19685</xdr:rowOff>
    </xdr:from>
    <xdr:to>
      <xdr:col>34</xdr:col>
      <xdr:colOff>600483</xdr:colOff>
      <xdr:row>4</xdr:row>
      <xdr:rowOff>247015</xdr:rowOff>
    </xdr:to>
    <xdr:sp macro="" textlink="">
      <xdr:nvSpPr>
        <xdr:cNvPr id="4" name="角丸四角形吹き出し 5">
          <a:extLst>
            <a:ext uri="{FF2B5EF4-FFF2-40B4-BE49-F238E27FC236}">
              <a16:creationId xmlns:a16="http://schemas.microsoft.com/office/drawing/2014/main" id="{59B69BD7-F1A7-4E34-A7EA-D6D7DB71A651}"/>
            </a:ext>
          </a:extLst>
        </xdr:cNvPr>
        <xdr:cNvSpPr/>
      </xdr:nvSpPr>
      <xdr:spPr>
        <a:xfrm>
          <a:off x="9622799" y="770479"/>
          <a:ext cx="2273213" cy="518683"/>
        </a:xfrm>
        <a:prstGeom prst="wedgeRoundRectCallout">
          <a:avLst>
            <a:gd name="adj1" fmla="val -74345"/>
            <a:gd name="adj2" fmla="val -2473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住所</a:t>
          </a:r>
          <a:r>
            <a:rPr lang="en-US" altLang="ja-JP" sz="1100">
              <a:solidFill>
                <a:schemeClr val="dk1"/>
              </a:solidFill>
              <a:effectLst/>
              <a:latin typeface="+mn-lt"/>
              <a:ea typeface="+mn-ea"/>
              <a:cs typeface="+mn-cs"/>
            </a:rPr>
            <a:t>:</a:t>
          </a:r>
        </a:p>
        <a:p>
          <a:pPr algn="l"/>
          <a:r>
            <a:rPr kumimoji="0" lang="en-US" altLang="ja-JP" sz="1100">
              <a:solidFill>
                <a:schemeClr val="dk1"/>
              </a:solidFill>
              <a:effectLst/>
              <a:latin typeface="+mn-lt"/>
              <a:ea typeface="+mn-ea"/>
              <a:cs typeface="+mn-cs"/>
            </a:rPr>
            <a:t>2</a:t>
          </a:r>
          <a:r>
            <a:rPr kumimoji="0" lang="ja-JP" altLang="en-US" sz="1100">
              <a:solidFill>
                <a:schemeClr val="dk1"/>
              </a:solidFill>
              <a:effectLst/>
              <a:latin typeface="+mn-lt"/>
              <a:ea typeface="+mn-ea"/>
              <a:cs typeface="+mn-cs"/>
            </a:rPr>
            <a:t>行になる場合は住所</a:t>
          </a:r>
          <a:r>
            <a:rPr kumimoji="0" lang="en-US" altLang="ja-JP" sz="1100">
              <a:solidFill>
                <a:schemeClr val="dk1"/>
              </a:solidFill>
              <a:effectLst/>
              <a:latin typeface="+mn-lt"/>
              <a:ea typeface="+mn-ea"/>
              <a:cs typeface="+mn-cs"/>
            </a:rPr>
            <a:t>1</a:t>
          </a:r>
          <a:r>
            <a:rPr kumimoji="0" lang="ja-JP" altLang="en-US" sz="1100">
              <a:solidFill>
                <a:schemeClr val="dk1"/>
              </a:solidFill>
              <a:effectLst/>
              <a:latin typeface="+mn-lt"/>
              <a:ea typeface="+mn-ea"/>
              <a:cs typeface="+mn-cs"/>
            </a:rPr>
            <a:t>から入力</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122853</xdr:colOff>
      <xdr:row>0</xdr:row>
      <xdr:rowOff>53601</xdr:rowOff>
    </xdr:from>
    <xdr:to>
      <xdr:col>34</xdr:col>
      <xdr:colOff>595953</xdr:colOff>
      <xdr:row>2</xdr:row>
      <xdr:rowOff>153931</xdr:rowOff>
    </xdr:to>
    <xdr:sp macro="" textlink="">
      <xdr:nvSpPr>
        <xdr:cNvPr id="5" name="角丸四角形吹き出し 5">
          <a:extLst>
            <a:ext uri="{FF2B5EF4-FFF2-40B4-BE49-F238E27FC236}">
              <a16:creationId xmlns:a16="http://schemas.microsoft.com/office/drawing/2014/main" id="{3603D92F-B23F-420A-B0D0-F65EAE1F5D50}"/>
            </a:ext>
          </a:extLst>
        </xdr:cNvPr>
        <xdr:cNvSpPr/>
      </xdr:nvSpPr>
      <xdr:spPr>
        <a:xfrm>
          <a:off x="9603029" y="53601"/>
          <a:ext cx="2288453" cy="559771"/>
        </a:xfrm>
        <a:prstGeom prst="wedgeRoundRectCallout">
          <a:avLst>
            <a:gd name="adj1" fmla="val -47497"/>
            <a:gd name="adj2" fmla="val -27870"/>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見積</a:t>
          </a:r>
          <a:r>
            <a:rPr lang="ja-JP" altLang="en-US" sz="1100">
              <a:solidFill>
                <a:schemeClr val="dk1"/>
              </a:solidFill>
              <a:effectLst/>
              <a:latin typeface="+mn-lt"/>
              <a:ea typeface="+mn-ea"/>
              <a:cs typeface="+mn-cs"/>
            </a:rPr>
            <a:t>書</a:t>
          </a:r>
          <a:r>
            <a:rPr lang="ja-JP" altLang="ja-JP" sz="1100">
              <a:solidFill>
                <a:schemeClr val="dk1"/>
              </a:solidFill>
              <a:effectLst/>
              <a:latin typeface="+mn-lt"/>
              <a:ea typeface="+mn-ea"/>
              <a:cs typeface="+mn-cs"/>
            </a:rPr>
            <a:t>表紙</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algn="l"/>
          <a:r>
            <a:rPr kumimoji="0" lang="ja-JP" altLang="en-US" sz="1100">
              <a:solidFill>
                <a:schemeClr val="dk1"/>
              </a:solidFill>
              <a:effectLst/>
              <a:latin typeface="+mn-lt"/>
              <a:ea typeface="+mn-ea"/>
              <a:cs typeface="+mn-cs"/>
            </a:rPr>
            <a:t>共同提案者からの提出は求めない</a:t>
          </a:r>
          <a:endParaRPr kumimoji="1" lang="en-US" altLang="ja-JP" sz="1100"/>
        </a:p>
      </xdr:txBody>
    </xdr:sp>
    <xdr:clientData fPrintsWithSheet="0"/>
  </xdr:twoCellAnchor>
  <xdr:twoCellAnchor>
    <xdr:from>
      <xdr:col>24</xdr:col>
      <xdr:colOff>69850</xdr:colOff>
      <xdr:row>8</xdr:row>
      <xdr:rowOff>12700</xdr:rowOff>
    </xdr:from>
    <xdr:to>
      <xdr:col>25</xdr:col>
      <xdr:colOff>292100</xdr:colOff>
      <xdr:row>9</xdr:row>
      <xdr:rowOff>266700</xdr:rowOff>
    </xdr:to>
    <xdr:sp macro="" textlink="">
      <xdr:nvSpPr>
        <xdr:cNvPr id="6" name="フローチャート: 結合子 5">
          <a:extLst>
            <a:ext uri="{FF2B5EF4-FFF2-40B4-BE49-F238E27FC236}">
              <a16:creationId xmlns:a16="http://schemas.microsoft.com/office/drawing/2014/main" id="{6272A970-3608-47E9-8179-D11150917741}"/>
            </a:ext>
          </a:extLst>
        </xdr:cNvPr>
        <xdr:cNvSpPr/>
      </xdr:nvSpPr>
      <xdr:spPr>
        <a:xfrm>
          <a:off x="6544945" y="2083435"/>
          <a:ext cx="553720" cy="53594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solidFill>
                <a:srgbClr val="FF0000"/>
              </a:solidFill>
              <a:latin typeface="Meiryo UI" panose="020B0604030504040204" pitchFamily="50" charset="-128"/>
              <a:ea typeface="Meiryo UI" panose="020B0604030504040204" pitchFamily="50"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116812</xdr:colOff>
      <xdr:row>5</xdr:row>
      <xdr:rowOff>97790</xdr:rowOff>
    </xdr:from>
    <xdr:to>
      <xdr:col>34</xdr:col>
      <xdr:colOff>599437</xdr:colOff>
      <xdr:row>8</xdr:row>
      <xdr:rowOff>132715</xdr:rowOff>
    </xdr:to>
    <xdr:sp macro="" textlink="">
      <xdr:nvSpPr>
        <xdr:cNvPr id="2" name="角丸四角形吹き出し 5">
          <a:extLst>
            <a:ext uri="{FF2B5EF4-FFF2-40B4-BE49-F238E27FC236}">
              <a16:creationId xmlns:a16="http://schemas.microsoft.com/office/drawing/2014/main" id="{8EE89433-487A-40BD-BEF0-5FCE396F3498}"/>
            </a:ext>
          </a:extLst>
        </xdr:cNvPr>
        <xdr:cNvSpPr/>
      </xdr:nvSpPr>
      <xdr:spPr>
        <a:xfrm>
          <a:off x="9479887" y="1408430"/>
          <a:ext cx="2309520" cy="795020"/>
        </a:xfrm>
        <a:prstGeom prst="wedgeRoundRectCallout">
          <a:avLst>
            <a:gd name="adj1" fmla="val -73484"/>
            <a:gd name="adj2" fmla="val -2555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氏名</a:t>
          </a:r>
          <a:r>
            <a:rPr lang="en-US" altLang="ja-JP" sz="1100">
              <a:solidFill>
                <a:schemeClr val="dk1"/>
              </a:solidFill>
              <a:effectLst/>
              <a:latin typeface="+mn-lt"/>
              <a:ea typeface="+mn-ea"/>
              <a:cs typeface="+mn-cs"/>
            </a:rPr>
            <a:t>:</a:t>
          </a:r>
        </a:p>
        <a:p>
          <a:pPr algn="l"/>
          <a:r>
            <a:rPr kumimoji="0" lang="ja-JP" altLang="en-US" sz="1100">
              <a:solidFill>
                <a:schemeClr val="dk1"/>
              </a:solidFill>
              <a:effectLst/>
              <a:latin typeface="+mn-lt"/>
              <a:ea typeface="+mn-ea"/>
              <a:cs typeface="+mn-cs"/>
            </a:rPr>
            <a:t>提案書テンプレート様式１に記載の</a:t>
          </a:r>
          <a:r>
            <a:rPr kumimoji="0" lang="en-US" altLang="ja-JP" sz="1100">
              <a:solidFill>
                <a:schemeClr val="dk1"/>
              </a:solidFill>
              <a:effectLst/>
              <a:latin typeface="+mn-lt"/>
              <a:ea typeface="+mn-ea"/>
              <a:cs typeface="+mn-cs"/>
            </a:rPr>
            <a:t> </a:t>
          </a:r>
          <a:r>
            <a:rPr kumimoji="0" lang="ja-JP" altLang="en-US" sz="1100">
              <a:solidFill>
                <a:schemeClr val="dk1"/>
              </a:solidFill>
              <a:effectLst/>
              <a:latin typeface="+mn-lt"/>
              <a:ea typeface="+mn-ea"/>
              <a:cs typeface="+mn-cs"/>
            </a:rPr>
            <a:t>「提案者」と同じ</a:t>
          </a:r>
          <a:endParaRPr kumimoji="0" lang="en-US" altLang="ja-JP" sz="1100">
            <a:solidFill>
              <a:schemeClr val="dk1"/>
            </a:solidFill>
            <a:effectLst/>
            <a:latin typeface="+mn-lt"/>
            <a:ea typeface="+mn-ea"/>
            <a:cs typeface="+mn-cs"/>
          </a:endParaRPr>
        </a:p>
      </xdr:txBody>
    </xdr:sp>
    <xdr:clientData fPrintsWithSheet="0"/>
  </xdr:twoCellAnchor>
  <xdr:twoCellAnchor>
    <xdr:from>
      <xdr:col>26</xdr:col>
      <xdr:colOff>156928</xdr:colOff>
      <xdr:row>8</xdr:row>
      <xdr:rowOff>50800</xdr:rowOff>
    </xdr:from>
    <xdr:to>
      <xdr:col>29</xdr:col>
      <xdr:colOff>463550</xdr:colOff>
      <xdr:row>9</xdr:row>
      <xdr:rowOff>57150</xdr:rowOff>
    </xdr:to>
    <xdr:sp macro="" textlink="">
      <xdr:nvSpPr>
        <xdr:cNvPr id="3" name="角丸四角形吹き出し 5">
          <a:extLst>
            <a:ext uri="{FF2B5EF4-FFF2-40B4-BE49-F238E27FC236}">
              <a16:creationId xmlns:a16="http://schemas.microsoft.com/office/drawing/2014/main" id="{AD138D2C-634B-4E37-A9A8-D9C90944D052}"/>
            </a:ext>
          </a:extLst>
        </xdr:cNvPr>
        <xdr:cNvSpPr/>
      </xdr:nvSpPr>
      <xdr:spPr>
        <a:xfrm>
          <a:off x="7302583" y="2121535"/>
          <a:ext cx="1306747" cy="284480"/>
        </a:xfrm>
        <a:prstGeom prst="wedgeRoundRectCallout">
          <a:avLst>
            <a:gd name="adj1" fmla="val -63309"/>
            <a:gd name="adj2" fmla="val -7548"/>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a:solidFill>
                <a:schemeClr val="dk1"/>
              </a:solidFill>
              <a:effectLst/>
              <a:latin typeface="+mn-lt"/>
              <a:ea typeface="+mn-ea"/>
              <a:cs typeface="+mn-cs"/>
            </a:rPr>
            <a:t>社印</a:t>
          </a:r>
          <a:r>
            <a:rPr kumimoji="0" lang="en-US" altLang="ja-JP" sz="1100">
              <a:solidFill>
                <a:schemeClr val="dk1"/>
              </a:solidFill>
              <a:effectLst/>
              <a:latin typeface="+mn-lt"/>
              <a:ea typeface="+mn-ea"/>
              <a:cs typeface="+mn-cs"/>
            </a:rPr>
            <a:t>:</a:t>
          </a:r>
          <a:r>
            <a:rPr kumimoji="0" lang="ja-JP" altLang="en-US" sz="1100">
              <a:solidFill>
                <a:schemeClr val="dk1"/>
              </a:solidFill>
              <a:effectLst/>
              <a:latin typeface="+mn-lt"/>
              <a:ea typeface="+mn-ea"/>
              <a:cs typeface="+mn-cs"/>
            </a:rPr>
            <a:t>押印すること</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142623</xdr:colOff>
      <xdr:row>3</xdr:row>
      <xdr:rowOff>19685</xdr:rowOff>
    </xdr:from>
    <xdr:to>
      <xdr:col>34</xdr:col>
      <xdr:colOff>600483</xdr:colOff>
      <xdr:row>4</xdr:row>
      <xdr:rowOff>247015</xdr:rowOff>
    </xdr:to>
    <xdr:sp macro="" textlink="">
      <xdr:nvSpPr>
        <xdr:cNvPr id="4" name="角丸四角形吹き出し 5">
          <a:extLst>
            <a:ext uri="{FF2B5EF4-FFF2-40B4-BE49-F238E27FC236}">
              <a16:creationId xmlns:a16="http://schemas.microsoft.com/office/drawing/2014/main" id="{47AE4E89-2F01-47EA-ACF6-05B9BBA55DF2}"/>
            </a:ext>
          </a:extLst>
        </xdr:cNvPr>
        <xdr:cNvSpPr/>
      </xdr:nvSpPr>
      <xdr:spPr>
        <a:xfrm>
          <a:off x="9503793" y="758825"/>
          <a:ext cx="2286660" cy="520700"/>
        </a:xfrm>
        <a:prstGeom prst="wedgeRoundRectCallout">
          <a:avLst>
            <a:gd name="adj1" fmla="val -74345"/>
            <a:gd name="adj2" fmla="val -24732"/>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住所</a:t>
          </a:r>
          <a:r>
            <a:rPr lang="en-US" altLang="ja-JP" sz="1100">
              <a:solidFill>
                <a:schemeClr val="dk1"/>
              </a:solidFill>
              <a:effectLst/>
              <a:latin typeface="+mn-lt"/>
              <a:ea typeface="+mn-ea"/>
              <a:cs typeface="+mn-cs"/>
            </a:rPr>
            <a:t>:</a:t>
          </a:r>
        </a:p>
        <a:p>
          <a:pPr algn="l"/>
          <a:r>
            <a:rPr kumimoji="0" lang="en-US" altLang="ja-JP" sz="1100">
              <a:solidFill>
                <a:schemeClr val="dk1"/>
              </a:solidFill>
              <a:effectLst/>
              <a:latin typeface="+mn-lt"/>
              <a:ea typeface="+mn-ea"/>
              <a:cs typeface="+mn-cs"/>
            </a:rPr>
            <a:t>2</a:t>
          </a:r>
          <a:r>
            <a:rPr kumimoji="0" lang="ja-JP" altLang="en-US" sz="1100">
              <a:solidFill>
                <a:schemeClr val="dk1"/>
              </a:solidFill>
              <a:effectLst/>
              <a:latin typeface="+mn-lt"/>
              <a:ea typeface="+mn-ea"/>
              <a:cs typeface="+mn-cs"/>
            </a:rPr>
            <a:t>行になる場合は住所</a:t>
          </a:r>
          <a:r>
            <a:rPr kumimoji="0" lang="en-US" altLang="ja-JP" sz="1100">
              <a:solidFill>
                <a:schemeClr val="dk1"/>
              </a:solidFill>
              <a:effectLst/>
              <a:latin typeface="+mn-lt"/>
              <a:ea typeface="+mn-ea"/>
              <a:cs typeface="+mn-cs"/>
            </a:rPr>
            <a:t>1</a:t>
          </a:r>
          <a:r>
            <a:rPr kumimoji="0" lang="ja-JP" altLang="en-US" sz="1100">
              <a:solidFill>
                <a:schemeClr val="dk1"/>
              </a:solidFill>
              <a:effectLst/>
              <a:latin typeface="+mn-lt"/>
              <a:ea typeface="+mn-ea"/>
              <a:cs typeface="+mn-cs"/>
            </a:rPr>
            <a:t>から入力</a:t>
          </a:r>
          <a:endParaRPr kumimoji="0" lang="en-US" altLang="ja-JP" sz="1100">
            <a:solidFill>
              <a:schemeClr val="dk1"/>
            </a:solidFill>
            <a:effectLst/>
            <a:latin typeface="+mn-lt"/>
            <a:ea typeface="+mn-ea"/>
            <a:cs typeface="+mn-cs"/>
          </a:endParaRPr>
        </a:p>
      </xdr:txBody>
    </xdr:sp>
    <xdr:clientData fPrintsWithSheet="0"/>
  </xdr:twoCellAnchor>
  <xdr:twoCellAnchor>
    <xdr:from>
      <xdr:col>31</xdr:col>
      <xdr:colOff>122853</xdr:colOff>
      <xdr:row>0</xdr:row>
      <xdr:rowOff>53601</xdr:rowOff>
    </xdr:from>
    <xdr:to>
      <xdr:col>34</xdr:col>
      <xdr:colOff>595953</xdr:colOff>
      <xdr:row>2</xdr:row>
      <xdr:rowOff>153931</xdr:rowOff>
    </xdr:to>
    <xdr:sp macro="" textlink="">
      <xdr:nvSpPr>
        <xdr:cNvPr id="5" name="角丸四角形吹き出し 5">
          <a:extLst>
            <a:ext uri="{FF2B5EF4-FFF2-40B4-BE49-F238E27FC236}">
              <a16:creationId xmlns:a16="http://schemas.microsoft.com/office/drawing/2014/main" id="{31255921-2C43-493C-A3D5-0E72CB6858DE}"/>
            </a:ext>
          </a:extLst>
        </xdr:cNvPr>
        <xdr:cNvSpPr/>
      </xdr:nvSpPr>
      <xdr:spPr>
        <a:xfrm>
          <a:off x="9487833" y="57411"/>
          <a:ext cx="2296185" cy="553720"/>
        </a:xfrm>
        <a:prstGeom prst="wedgeRoundRectCallout">
          <a:avLst>
            <a:gd name="adj1" fmla="val -47497"/>
            <a:gd name="adj2" fmla="val -27870"/>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見積</a:t>
          </a:r>
          <a:r>
            <a:rPr lang="ja-JP" altLang="en-US" sz="1100">
              <a:solidFill>
                <a:schemeClr val="dk1"/>
              </a:solidFill>
              <a:effectLst/>
              <a:latin typeface="+mn-lt"/>
              <a:ea typeface="+mn-ea"/>
              <a:cs typeface="+mn-cs"/>
            </a:rPr>
            <a:t>書</a:t>
          </a:r>
          <a:r>
            <a:rPr lang="ja-JP" altLang="ja-JP" sz="1100">
              <a:solidFill>
                <a:schemeClr val="dk1"/>
              </a:solidFill>
              <a:effectLst/>
              <a:latin typeface="+mn-lt"/>
              <a:ea typeface="+mn-ea"/>
              <a:cs typeface="+mn-cs"/>
            </a:rPr>
            <a:t>表紙</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algn="l"/>
          <a:r>
            <a:rPr kumimoji="0" lang="ja-JP" altLang="en-US" sz="1100">
              <a:solidFill>
                <a:schemeClr val="dk1"/>
              </a:solidFill>
              <a:effectLst/>
              <a:latin typeface="+mn-lt"/>
              <a:ea typeface="+mn-ea"/>
              <a:cs typeface="+mn-cs"/>
            </a:rPr>
            <a:t>共同提案者からの提出は求めない</a:t>
          </a:r>
          <a:endParaRPr kumimoji="1" lang="en-US" altLang="ja-JP" sz="1100"/>
        </a:p>
      </xdr:txBody>
    </xdr:sp>
    <xdr:clientData fPrintsWithSheet="0"/>
  </xdr:twoCellAnchor>
  <xdr:twoCellAnchor>
    <xdr:from>
      <xdr:col>24</xdr:col>
      <xdr:colOff>69850</xdr:colOff>
      <xdr:row>8</xdr:row>
      <xdr:rowOff>12700</xdr:rowOff>
    </xdr:from>
    <xdr:to>
      <xdr:col>25</xdr:col>
      <xdr:colOff>292100</xdr:colOff>
      <xdr:row>9</xdr:row>
      <xdr:rowOff>266700</xdr:rowOff>
    </xdr:to>
    <xdr:sp macro="" textlink="">
      <xdr:nvSpPr>
        <xdr:cNvPr id="6" name="フローチャート: 結合子 5">
          <a:extLst>
            <a:ext uri="{FF2B5EF4-FFF2-40B4-BE49-F238E27FC236}">
              <a16:creationId xmlns:a16="http://schemas.microsoft.com/office/drawing/2014/main" id="{023ED8ED-2275-4476-A2A9-45DB2BE90310}"/>
            </a:ext>
          </a:extLst>
        </xdr:cNvPr>
        <xdr:cNvSpPr/>
      </xdr:nvSpPr>
      <xdr:spPr>
        <a:xfrm>
          <a:off x="6544945" y="2083435"/>
          <a:ext cx="553720" cy="53594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solidFill>
                <a:srgbClr val="FF0000"/>
              </a:solidFill>
              <a:latin typeface="Meiryo UI" panose="020B0604030504040204" pitchFamily="50" charset="-128"/>
              <a:ea typeface="Meiryo UI" panose="020B0604030504040204" pitchFamily="50"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101459</xdr:colOff>
      <xdr:row>12</xdr:row>
      <xdr:rowOff>4850</xdr:rowOff>
    </xdr:from>
    <xdr:to>
      <xdr:col>3</xdr:col>
      <xdr:colOff>569948</xdr:colOff>
      <xdr:row>14</xdr:row>
      <xdr:rowOff>163829</xdr:rowOff>
    </xdr:to>
    <xdr:sp macro="" textlink="">
      <xdr:nvSpPr>
        <xdr:cNvPr id="2" name="角丸四角形吹き出し 5">
          <a:extLst>
            <a:ext uri="{FF2B5EF4-FFF2-40B4-BE49-F238E27FC236}">
              <a16:creationId xmlns:a16="http://schemas.microsoft.com/office/drawing/2014/main" id="{A5DF9297-BC40-4694-89CC-1A92ED56C604}"/>
            </a:ext>
          </a:extLst>
        </xdr:cNvPr>
        <xdr:cNvSpPr/>
      </xdr:nvSpPr>
      <xdr:spPr>
        <a:xfrm>
          <a:off x="2670488" y="3608021"/>
          <a:ext cx="1655031" cy="550865"/>
        </a:xfrm>
        <a:prstGeom prst="wedgeRoundRectCallout">
          <a:avLst>
            <a:gd name="adj1" fmla="val -5816"/>
            <a:gd name="adj2" fmla="val 94484"/>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人件費単価の根拠資料を併せて提出すること。</a:t>
          </a:r>
          <a:endParaRPr kumimoji="1" lang="en-US" altLang="ja-JP" sz="1100"/>
        </a:p>
      </xdr:txBody>
    </xdr:sp>
    <xdr:clientData/>
  </xdr:twoCellAnchor>
  <xdr:twoCellAnchor>
    <xdr:from>
      <xdr:col>1</xdr:col>
      <xdr:colOff>171209</xdr:colOff>
      <xdr:row>20</xdr:row>
      <xdr:rowOff>63987</xdr:rowOff>
    </xdr:from>
    <xdr:to>
      <xdr:col>1</xdr:col>
      <xdr:colOff>2064780</xdr:colOff>
      <xdr:row>23</xdr:row>
      <xdr:rowOff>189687</xdr:rowOff>
    </xdr:to>
    <xdr:sp macro="" textlink="">
      <xdr:nvSpPr>
        <xdr:cNvPr id="3" name="角丸四角形吹き出し 5">
          <a:extLst>
            <a:ext uri="{FF2B5EF4-FFF2-40B4-BE49-F238E27FC236}">
              <a16:creationId xmlns:a16="http://schemas.microsoft.com/office/drawing/2014/main" id="{8AC28F2C-D709-4C87-930B-75D6D2794432}"/>
            </a:ext>
          </a:extLst>
        </xdr:cNvPr>
        <xdr:cNvSpPr/>
      </xdr:nvSpPr>
      <xdr:spPr>
        <a:xfrm>
          <a:off x="399809" y="5464662"/>
          <a:ext cx="1893571" cy="782925"/>
        </a:xfrm>
        <a:prstGeom prst="wedgeRoundRectCallout">
          <a:avLst>
            <a:gd name="adj1" fmla="val 46627"/>
            <a:gd name="adj2" fmla="val -85237"/>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1100">
              <a:solidFill>
                <a:schemeClr val="dk1"/>
              </a:solidFill>
              <a:effectLst/>
              <a:latin typeface="+mn-lt"/>
              <a:ea typeface="+mn-ea"/>
              <a:cs typeface="+mn-cs"/>
            </a:rPr>
            <a:t>人件費単価</a:t>
          </a:r>
          <a:r>
            <a:rPr lang="ja-JP" altLang="en-US" sz="1100">
              <a:solidFill>
                <a:schemeClr val="dk1"/>
              </a:solidFill>
              <a:effectLst/>
              <a:latin typeface="+mn-lt"/>
              <a:ea typeface="+mn-ea"/>
              <a:cs typeface="+mn-cs"/>
            </a:rPr>
            <a:t>根拠資料に記載されている</a:t>
          </a:r>
          <a:r>
            <a:rPr lang="ja-JP" altLang="ja-JP" sz="1100">
              <a:solidFill>
                <a:schemeClr val="dk1"/>
              </a:solidFill>
              <a:effectLst/>
              <a:latin typeface="+mn-lt"/>
              <a:ea typeface="+mn-ea"/>
              <a:cs typeface="+mn-cs"/>
            </a:rPr>
            <a:t>役職または階級を記入すること。</a:t>
          </a:r>
          <a:endParaRPr kumimoji="1" lang="en-US" altLang="ja-JP" sz="1100"/>
        </a:p>
      </xdr:txBody>
    </xdr:sp>
    <xdr:clientData/>
  </xdr:twoCellAnchor>
  <xdr:twoCellAnchor>
    <xdr:from>
      <xdr:col>1</xdr:col>
      <xdr:colOff>2134877</xdr:colOff>
      <xdr:row>23</xdr:row>
      <xdr:rowOff>163286</xdr:rowOff>
    </xdr:from>
    <xdr:to>
      <xdr:col>3</xdr:col>
      <xdr:colOff>794658</xdr:colOff>
      <xdr:row>27</xdr:row>
      <xdr:rowOff>21770</xdr:rowOff>
    </xdr:to>
    <xdr:sp macro="" textlink="">
      <xdr:nvSpPr>
        <xdr:cNvPr id="4" name="角丸四角形吹き出し 5">
          <a:extLst>
            <a:ext uri="{FF2B5EF4-FFF2-40B4-BE49-F238E27FC236}">
              <a16:creationId xmlns:a16="http://schemas.microsoft.com/office/drawing/2014/main" id="{14C13269-56A6-4328-949B-2D37FC80E3CB}"/>
            </a:ext>
          </a:extLst>
        </xdr:cNvPr>
        <xdr:cNvSpPr/>
      </xdr:nvSpPr>
      <xdr:spPr>
        <a:xfrm>
          <a:off x="2363477" y="6226629"/>
          <a:ext cx="2186752" cy="729341"/>
        </a:xfrm>
        <a:prstGeom prst="wedgeRoundRectCallout">
          <a:avLst>
            <a:gd name="adj1" fmla="val -48343"/>
            <a:gd name="adj2" fmla="val 116166"/>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内訳は、費用に合わせて適宜変更すること。旅費は必要な詳細を記載すること。</a:t>
          </a:r>
          <a:endParaRPr kumimoji="1" lang="en-US" altLang="ja-JP" sz="1100"/>
        </a:p>
      </xdr:txBody>
    </xdr:sp>
    <xdr:clientData/>
  </xdr:twoCellAnchor>
  <xdr:twoCellAnchor>
    <xdr:from>
      <xdr:col>9</xdr:col>
      <xdr:colOff>154481</xdr:colOff>
      <xdr:row>53</xdr:row>
      <xdr:rowOff>96852</xdr:rowOff>
    </xdr:from>
    <xdr:to>
      <xdr:col>11</xdr:col>
      <xdr:colOff>595508</xdr:colOff>
      <xdr:row>57</xdr:row>
      <xdr:rowOff>194834</xdr:rowOff>
    </xdr:to>
    <xdr:sp macro="" textlink="">
      <xdr:nvSpPr>
        <xdr:cNvPr id="5" name="角丸四角形吹き出し 7">
          <a:extLst>
            <a:ext uri="{FF2B5EF4-FFF2-40B4-BE49-F238E27FC236}">
              <a16:creationId xmlns:a16="http://schemas.microsoft.com/office/drawing/2014/main" id="{A4F37440-F6AB-4081-BD76-0970C9234DD6}"/>
            </a:ext>
          </a:extLst>
        </xdr:cNvPr>
        <xdr:cNvSpPr/>
      </xdr:nvSpPr>
      <xdr:spPr>
        <a:xfrm>
          <a:off x="9284874" y="12778709"/>
          <a:ext cx="2169134" cy="968839"/>
        </a:xfrm>
        <a:prstGeom prst="wedgeRoundRectCallout">
          <a:avLst>
            <a:gd name="adj1" fmla="val -40071"/>
            <a:gd name="adj2" fmla="val 74568"/>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再委託費については、再委託先別に見積内訳と根拠資料を提出し、ここには税抜合計額を記載すること。</a:t>
          </a:r>
        </a:p>
      </xdr:txBody>
    </xdr:sp>
    <xdr:clientData/>
  </xdr:twoCellAnchor>
  <xdr:twoCellAnchor>
    <xdr:from>
      <xdr:col>3</xdr:col>
      <xdr:colOff>201702</xdr:colOff>
      <xdr:row>66</xdr:row>
      <xdr:rowOff>30032</xdr:rowOff>
    </xdr:from>
    <xdr:to>
      <xdr:col>6</xdr:col>
      <xdr:colOff>152399</xdr:colOff>
      <xdr:row>69</xdr:row>
      <xdr:rowOff>212912</xdr:rowOff>
    </xdr:to>
    <xdr:sp macro="" textlink="">
      <xdr:nvSpPr>
        <xdr:cNvPr id="6" name="角丸四角形吹き出し 7">
          <a:extLst>
            <a:ext uri="{FF2B5EF4-FFF2-40B4-BE49-F238E27FC236}">
              <a16:creationId xmlns:a16="http://schemas.microsoft.com/office/drawing/2014/main" id="{194339BF-0961-45BB-BF50-F12848ACF499}"/>
            </a:ext>
          </a:extLst>
        </xdr:cNvPr>
        <xdr:cNvSpPr/>
      </xdr:nvSpPr>
      <xdr:spPr>
        <a:xfrm>
          <a:off x="3957273" y="15509518"/>
          <a:ext cx="2410869" cy="933994"/>
        </a:xfrm>
        <a:prstGeom prst="wedgeRoundRectCallout">
          <a:avLst>
            <a:gd name="adj1" fmla="val -5062"/>
            <a:gd name="adj2" fmla="val -117399"/>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一般管理費率はこちらに入力すること。</a:t>
          </a:r>
          <a:r>
            <a:rPr kumimoji="1" lang="en-US" altLang="ja-JP" sz="1100"/>
            <a:t>10</a:t>
          </a:r>
          <a:r>
            <a:rPr kumimoji="1" lang="ja-JP" altLang="en-US" sz="1100"/>
            <a:t>％ではない任意の率を計上する場合は、小数点第２位を切り捨てて率を設定する。</a:t>
          </a:r>
        </a:p>
      </xdr:txBody>
    </xdr:sp>
    <xdr:clientData/>
  </xdr:twoCellAnchor>
  <xdr:twoCellAnchor>
    <xdr:from>
      <xdr:col>9</xdr:col>
      <xdr:colOff>112059</xdr:colOff>
      <xdr:row>64</xdr:row>
      <xdr:rowOff>100853</xdr:rowOff>
    </xdr:from>
    <xdr:to>
      <xdr:col>12</xdr:col>
      <xdr:colOff>1591572</xdr:colOff>
      <xdr:row>67</xdr:row>
      <xdr:rowOff>150495</xdr:rowOff>
    </xdr:to>
    <xdr:sp macro="" textlink="">
      <xdr:nvSpPr>
        <xdr:cNvPr id="7" name="角丸四角形吹き出し 2">
          <a:extLst>
            <a:ext uri="{FF2B5EF4-FFF2-40B4-BE49-F238E27FC236}">
              <a16:creationId xmlns:a16="http://schemas.microsoft.com/office/drawing/2014/main" id="{FB77DAA9-A762-4F2A-9101-CDD1E80ECA26}"/>
            </a:ext>
          </a:extLst>
        </xdr:cNvPr>
        <xdr:cNvSpPr/>
      </xdr:nvSpPr>
      <xdr:spPr>
        <a:xfrm>
          <a:off x="9177618" y="12494559"/>
          <a:ext cx="4381836" cy="990936"/>
        </a:xfrm>
        <a:prstGeom prst="wedgeRoundRectCallout">
          <a:avLst>
            <a:gd name="adj1" fmla="val -48753"/>
            <a:gd name="adj2" fmla="val -82253"/>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一般管理費＝直接経費（</a:t>
          </a:r>
          <a:r>
            <a:rPr lang="en-US" altLang="ja-JP" sz="1100" b="1" i="0" u="none" strike="noStrike">
              <a:solidFill>
                <a:schemeClr val="dk1"/>
              </a:solidFill>
              <a:effectLst/>
              <a:latin typeface="+mn-lt"/>
              <a:ea typeface="+mn-ea"/>
              <a:cs typeface="+mn-cs"/>
            </a:rPr>
            <a:t>Ⅰ</a:t>
          </a:r>
          <a:r>
            <a:rPr lang="ja-JP" altLang="en-US" sz="1100" b="1" i="0" u="none" strike="noStrike">
              <a:solidFill>
                <a:schemeClr val="dk1"/>
              </a:solidFill>
              <a:effectLst/>
              <a:latin typeface="+mn-lt"/>
              <a:ea typeface="+mn-ea"/>
              <a:cs typeface="+mn-cs"/>
            </a:rPr>
            <a:t>．人件費＋</a:t>
          </a:r>
          <a:r>
            <a:rPr lang="en-US" altLang="ja-JP" sz="1100" b="1" i="0" u="none" strike="noStrike">
              <a:solidFill>
                <a:schemeClr val="dk1"/>
              </a:solidFill>
              <a:effectLst/>
              <a:latin typeface="+mn-lt"/>
              <a:ea typeface="+mn-ea"/>
              <a:cs typeface="+mn-cs"/>
            </a:rPr>
            <a:t>Ⅱ</a:t>
          </a:r>
          <a:r>
            <a:rPr lang="ja-JP" altLang="en-US" sz="1100" b="1" i="0" u="none" strike="noStrike">
              <a:solidFill>
                <a:schemeClr val="dk1"/>
              </a:solidFill>
              <a:effectLst/>
              <a:latin typeface="+mn-lt"/>
              <a:ea typeface="+mn-ea"/>
              <a:cs typeface="+mn-cs"/>
            </a:rPr>
            <a:t>．事業費）</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一般管理費率　　　　　　　</a:t>
          </a:r>
          <a:r>
            <a:rPr lang="ja-JP" altLang="en-US"/>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直接経費に、「</a:t>
          </a:r>
          <a:r>
            <a:rPr lang="en-US" altLang="ja-JP" sz="1100" b="0" i="0" u="none" strike="noStrike">
              <a:solidFill>
                <a:schemeClr val="dk1"/>
              </a:solidFill>
              <a:effectLst/>
              <a:latin typeface="+mn-lt"/>
              <a:ea typeface="+mn-ea"/>
              <a:cs typeface="+mn-cs"/>
            </a:rPr>
            <a:t>Ⅲ</a:t>
          </a:r>
          <a:r>
            <a:rPr lang="ja-JP" altLang="en-US" sz="1100" b="0" i="0" u="none" strike="noStrike">
              <a:solidFill>
                <a:schemeClr val="dk1"/>
              </a:solidFill>
              <a:effectLst/>
              <a:latin typeface="+mn-lt"/>
              <a:ea typeface="+mn-ea"/>
              <a:cs typeface="+mn-cs"/>
            </a:rPr>
            <a:t>．再委託・外注費」を含めない</a:t>
          </a:r>
          <a:r>
            <a:rPr lang="ja-JP" altLang="en-US"/>
            <a:t> </a:t>
          </a:r>
          <a:endParaRPr lang="en-US" altLang="ja-JP"/>
        </a:p>
        <a:p>
          <a:pPr algn="l"/>
          <a:r>
            <a:rPr kumimoji="1" lang="ja-JP" altLang="en-US" sz="1100"/>
            <a:t>受託単価に一般管理費が含まれる場合は、「受託単価適用のため計上しない」と記載する。</a:t>
          </a:r>
        </a:p>
      </xdr:txBody>
    </xdr:sp>
    <xdr:clientData/>
  </xdr:twoCellAnchor>
  <xdr:twoCellAnchor>
    <xdr:from>
      <xdr:col>9</xdr:col>
      <xdr:colOff>270846</xdr:colOff>
      <xdr:row>28</xdr:row>
      <xdr:rowOff>151167</xdr:rowOff>
    </xdr:from>
    <xdr:to>
      <xdr:col>11</xdr:col>
      <xdr:colOff>67909</xdr:colOff>
      <xdr:row>31</xdr:row>
      <xdr:rowOff>69924</xdr:rowOff>
    </xdr:to>
    <xdr:sp macro="" textlink="">
      <xdr:nvSpPr>
        <xdr:cNvPr id="9" name="角丸四角形吹き出し 5">
          <a:extLst>
            <a:ext uri="{FF2B5EF4-FFF2-40B4-BE49-F238E27FC236}">
              <a16:creationId xmlns:a16="http://schemas.microsoft.com/office/drawing/2014/main" id="{2DB7BA13-CEB1-4CCD-A6C1-590FCF673FCA}"/>
            </a:ext>
          </a:extLst>
        </xdr:cNvPr>
        <xdr:cNvSpPr/>
      </xdr:nvSpPr>
      <xdr:spPr>
        <a:xfrm>
          <a:off x="9336405" y="8331461"/>
          <a:ext cx="1511563" cy="591110"/>
        </a:xfrm>
        <a:prstGeom prst="wedgeRoundRectCallout">
          <a:avLst>
            <a:gd name="adj1" fmla="val -62814"/>
            <a:gd name="adj2" fmla="val -43775"/>
            <a:gd name="adj3" fmla="val 16667"/>
          </a:avLst>
        </a:prstGeom>
        <a:solidFill>
          <a:srgbClr val="FFFFA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各社の旅費規程に基づき記載すること。</a:t>
          </a:r>
          <a:endParaRPr kumimoji="1" lang="en-US" altLang="ja-JP" sz="1100"/>
        </a:p>
      </xdr:txBody>
    </xdr:sp>
    <xdr:clientData/>
  </xdr:twoCellAnchor>
  <xdr:twoCellAnchor>
    <xdr:from>
      <xdr:col>5</xdr:col>
      <xdr:colOff>478074</xdr:colOff>
      <xdr:row>10</xdr:row>
      <xdr:rowOff>9525</xdr:rowOff>
    </xdr:from>
    <xdr:to>
      <xdr:col>8</xdr:col>
      <xdr:colOff>469990</xdr:colOff>
      <xdr:row>12</xdr:row>
      <xdr:rowOff>126609</xdr:rowOff>
    </xdr:to>
    <xdr:sp macro="" textlink="">
      <xdr:nvSpPr>
        <xdr:cNvPr id="10" name="角丸四角形吹き出し 5">
          <a:extLst>
            <a:ext uri="{FF2B5EF4-FFF2-40B4-BE49-F238E27FC236}">
              <a16:creationId xmlns:a16="http://schemas.microsoft.com/office/drawing/2014/main" id="{61896914-4B77-4CB4-AC04-D541ADC01614}"/>
            </a:ext>
          </a:extLst>
        </xdr:cNvPr>
        <xdr:cNvSpPr/>
      </xdr:nvSpPr>
      <xdr:spPr>
        <a:xfrm>
          <a:off x="5716824" y="3162300"/>
          <a:ext cx="2658916" cy="555234"/>
        </a:xfrm>
        <a:prstGeom prst="wedgeRoundRectCallout">
          <a:avLst>
            <a:gd name="adj1" fmla="val -45093"/>
            <a:gd name="adj2" fmla="val 92022"/>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不課税対象の経費は原額で、課税対象の経費は税抜き金額で記載すること。</a:t>
          </a:r>
          <a:endParaRPr kumimoji="1" lang="en-US" altLang="ja-JP" sz="1100"/>
        </a:p>
      </xdr:txBody>
    </xdr:sp>
    <xdr:clientData/>
  </xdr:twoCellAnchor>
  <xdr:twoCellAnchor>
    <xdr:from>
      <xdr:col>1</xdr:col>
      <xdr:colOff>550993</xdr:colOff>
      <xdr:row>66</xdr:row>
      <xdr:rowOff>171672</xdr:rowOff>
    </xdr:from>
    <xdr:to>
      <xdr:col>2</xdr:col>
      <xdr:colOff>598714</xdr:colOff>
      <xdr:row>69</xdr:row>
      <xdr:rowOff>217713</xdr:rowOff>
    </xdr:to>
    <xdr:sp macro="" textlink="">
      <xdr:nvSpPr>
        <xdr:cNvPr id="11" name="角丸四角形吹き出し 7">
          <a:extLst>
            <a:ext uri="{FF2B5EF4-FFF2-40B4-BE49-F238E27FC236}">
              <a16:creationId xmlns:a16="http://schemas.microsoft.com/office/drawing/2014/main" id="{07DC1C85-CD74-4679-AA97-D94ACEBE46A8}"/>
            </a:ext>
          </a:extLst>
        </xdr:cNvPr>
        <xdr:cNvSpPr/>
      </xdr:nvSpPr>
      <xdr:spPr>
        <a:xfrm>
          <a:off x="779593" y="15651158"/>
          <a:ext cx="2388150" cy="797155"/>
        </a:xfrm>
        <a:prstGeom prst="wedgeRoundRectCallout">
          <a:avLst>
            <a:gd name="adj1" fmla="val 14697"/>
            <a:gd name="adj2" fmla="val -204065"/>
            <a:gd name="adj3" fmla="val 16667"/>
          </a:avLst>
        </a:prstGeom>
        <a:solidFill>
          <a:schemeClr val="accent2">
            <a:lumMod val="20000"/>
            <a:lumOff val="80000"/>
          </a:schemeClr>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企業名の後に、再委託先の場合は（再委託）、外注先の場合は（外注）と記載すること。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472440</xdr:colOff>
      <xdr:row>1</xdr:row>
      <xdr:rowOff>190500</xdr:rowOff>
    </xdr:from>
    <xdr:to>
      <xdr:col>17</xdr:col>
      <xdr:colOff>248999</xdr:colOff>
      <xdr:row>15</xdr:row>
      <xdr:rowOff>150495</xdr:rowOff>
    </xdr:to>
    <xdr:pic>
      <xdr:nvPicPr>
        <xdr:cNvPr id="2" name="図 1">
          <a:extLst>
            <a:ext uri="{FF2B5EF4-FFF2-40B4-BE49-F238E27FC236}">
              <a16:creationId xmlns:a16="http://schemas.microsoft.com/office/drawing/2014/main" id="{CD1F1C17-9601-4C79-8FA6-5519651DA63C}"/>
            </a:ext>
          </a:extLst>
        </xdr:cNvPr>
        <xdr:cNvPicPr>
          <a:picLocks noChangeAspect="1"/>
        </xdr:cNvPicPr>
      </xdr:nvPicPr>
      <xdr:blipFill>
        <a:blip xmlns:r="http://schemas.openxmlformats.org/officeDocument/2006/relationships" r:embed="rId1"/>
        <a:stretch>
          <a:fillRect/>
        </a:stretch>
      </xdr:blipFill>
      <xdr:spPr>
        <a:xfrm>
          <a:off x="6311265" y="438150"/>
          <a:ext cx="5262959" cy="3712845"/>
        </a:xfrm>
        <a:prstGeom prst="rect">
          <a:avLst/>
        </a:prstGeom>
      </xdr:spPr>
    </xdr:pic>
    <xdr:clientData/>
  </xdr:twoCellAnchor>
  <xdr:twoCellAnchor>
    <xdr:from>
      <xdr:col>1</xdr:col>
      <xdr:colOff>257175</xdr:colOff>
      <xdr:row>21</xdr:row>
      <xdr:rowOff>55245</xdr:rowOff>
    </xdr:from>
    <xdr:to>
      <xdr:col>2</xdr:col>
      <xdr:colOff>38101</xdr:colOff>
      <xdr:row>22</xdr:row>
      <xdr:rowOff>179070</xdr:rowOff>
    </xdr:to>
    <xdr:sp macro="" textlink="">
      <xdr:nvSpPr>
        <xdr:cNvPr id="3" name="角丸四角形吹き出し 5">
          <a:extLst>
            <a:ext uri="{FF2B5EF4-FFF2-40B4-BE49-F238E27FC236}">
              <a16:creationId xmlns:a16="http://schemas.microsoft.com/office/drawing/2014/main" id="{D60D0071-62AA-4EB0-AB13-71362313C91B}"/>
            </a:ext>
          </a:extLst>
        </xdr:cNvPr>
        <xdr:cNvSpPr/>
      </xdr:nvSpPr>
      <xdr:spPr>
        <a:xfrm>
          <a:off x="581025" y="4951095"/>
          <a:ext cx="1885951" cy="371475"/>
        </a:xfrm>
        <a:prstGeom prst="wedgeRoundRectCallout">
          <a:avLst>
            <a:gd name="adj1" fmla="val -44738"/>
            <a:gd name="adj2" fmla="val -120139"/>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売上原価の額を入力する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281940</xdr:colOff>
      <xdr:row>16</xdr:row>
      <xdr:rowOff>64770</xdr:rowOff>
    </xdr:from>
    <xdr:to>
      <xdr:col>1</xdr:col>
      <xdr:colOff>1849756</xdr:colOff>
      <xdr:row>17</xdr:row>
      <xdr:rowOff>207645</xdr:rowOff>
    </xdr:to>
    <xdr:sp macro="" textlink="">
      <xdr:nvSpPr>
        <xdr:cNvPr id="4" name="角丸四角形吹き出し 5">
          <a:extLst>
            <a:ext uri="{FF2B5EF4-FFF2-40B4-BE49-F238E27FC236}">
              <a16:creationId xmlns:a16="http://schemas.microsoft.com/office/drawing/2014/main" id="{C8186518-4B47-4806-BDBF-4738BE40F0D3}"/>
            </a:ext>
          </a:extLst>
        </xdr:cNvPr>
        <xdr:cNvSpPr/>
      </xdr:nvSpPr>
      <xdr:spPr>
        <a:xfrm>
          <a:off x="281940" y="4312920"/>
          <a:ext cx="1891666" cy="390525"/>
        </a:xfrm>
        <a:prstGeom prst="wedgeRoundRectCallout">
          <a:avLst>
            <a:gd name="adj1" fmla="val -11266"/>
            <a:gd name="adj2" fmla="val 193105"/>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一般管理費の額を入力する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255269</xdr:colOff>
      <xdr:row>11</xdr:row>
      <xdr:rowOff>133350</xdr:rowOff>
    </xdr:from>
    <xdr:to>
      <xdr:col>1</xdr:col>
      <xdr:colOff>2080259</xdr:colOff>
      <xdr:row>13</xdr:row>
      <xdr:rowOff>20955</xdr:rowOff>
    </xdr:to>
    <xdr:sp macro="" textlink="">
      <xdr:nvSpPr>
        <xdr:cNvPr id="6" name="角丸四角形吹き出し 5">
          <a:extLst>
            <a:ext uri="{FF2B5EF4-FFF2-40B4-BE49-F238E27FC236}">
              <a16:creationId xmlns:a16="http://schemas.microsoft.com/office/drawing/2014/main" id="{77F9F206-DE54-44CD-ACF5-D75370A3EC43}"/>
            </a:ext>
          </a:extLst>
        </xdr:cNvPr>
        <xdr:cNvSpPr/>
      </xdr:nvSpPr>
      <xdr:spPr>
        <a:xfrm>
          <a:off x="255269" y="3143250"/>
          <a:ext cx="2148840" cy="382905"/>
        </a:xfrm>
        <a:prstGeom prst="wedgeRoundRectCallout">
          <a:avLst>
            <a:gd name="adj1" fmla="val 31996"/>
            <a:gd name="adj2" fmla="val 105586"/>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必要な算式があれば記載する</a:t>
          </a:r>
          <a:r>
            <a:rPr lang="ja-JP" altLang="ja-JP" sz="1100">
              <a:solidFill>
                <a:schemeClr val="dk1"/>
              </a:solidFill>
              <a:effectLst/>
              <a:latin typeface="+mn-lt"/>
              <a:ea typeface="+mn-ea"/>
              <a:cs typeface="+mn-cs"/>
            </a:rPr>
            <a:t>。</a:t>
          </a:r>
          <a:endParaRPr kumimoji="1" lang="en-US" altLang="ja-JP" sz="1100"/>
        </a:p>
      </xdr:txBody>
    </xdr:sp>
    <xdr:clientData/>
  </xdr:twoCellAnchor>
  <xdr:twoCellAnchor>
    <xdr:from>
      <xdr:col>4</xdr:col>
      <xdr:colOff>250190</xdr:colOff>
      <xdr:row>6</xdr:row>
      <xdr:rowOff>88266</xdr:rowOff>
    </xdr:from>
    <xdr:to>
      <xdr:col>7</xdr:col>
      <xdr:colOff>510540</xdr:colOff>
      <xdr:row>8</xdr:row>
      <xdr:rowOff>114300</xdr:rowOff>
    </xdr:to>
    <xdr:sp macro="" textlink="">
      <xdr:nvSpPr>
        <xdr:cNvPr id="7" name="角丸四角形吹き出し 5">
          <a:extLst>
            <a:ext uri="{FF2B5EF4-FFF2-40B4-BE49-F238E27FC236}">
              <a16:creationId xmlns:a16="http://schemas.microsoft.com/office/drawing/2014/main" id="{59FCAAE6-A3A3-4DB1-9889-9D716BE9FAD4}"/>
            </a:ext>
          </a:extLst>
        </xdr:cNvPr>
        <xdr:cNvSpPr/>
      </xdr:nvSpPr>
      <xdr:spPr>
        <a:xfrm>
          <a:off x="3707765" y="1574166"/>
          <a:ext cx="1822450" cy="521334"/>
        </a:xfrm>
        <a:prstGeom prst="wedgeRoundRectCallout">
          <a:avLst>
            <a:gd name="adj1" fmla="val 17355"/>
            <a:gd name="adj2" fmla="val -133403"/>
            <a:gd name="adj3" fmla="val 16667"/>
          </a:avLst>
        </a:prstGeom>
        <a:solidFill>
          <a:sysClr val="window" lastClr="FFFFFF"/>
        </a:solidFill>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a:solidFill>
                <a:schemeClr val="dk1"/>
              </a:solidFill>
              <a:effectLst/>
              <a:latin typeface="+mn-lt"/>
              <a:ea typeface="+mn-ea"/>
              <a:cs typeface="+mn-cs"/>
            </a:rPr>
            <a:t>該当する場合は再委託先分も提出する</a:t>
          </a:r>
          <a:r>
            <a:rPr lang="ja-JP" altLang="ja-JP" sz="1100">
              <a:solidFill>
                <a:schemeClr val="dk1"/>
              </a:solidFill>
              <a:effectLst/>
              <a:latin typeface="+mn-lt"/>
              <a:ea typeface="+mn-ea"/>
              <a:cs typeface="+mn-cs"/>
            </a:rPr>
            <a:t>。</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eti.go.jp/information_2/publicoffer/jimusyori_manual.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58C9-E13C-424D-AEE9-CD9A6C14E96A}">
  <dimension ref="B2:R17"/>
  <sheetViews>
    <sheetView showGridLines="0" tabSelected="1" zoomScaleNormal="100" workbookViewId="0"/>
  </sheetViews>
  <sheetFormatPr defaultColWidth="8.6640625" defaultRowHeight="15" x14ac:dyDescent="0.3"/>
  <cols>
    <col min="1" max="1" width="1.33203125" style="31" customWidth="1"/>
    <col min="2" max="2" width="1.6640625" style="31" customWidth="1"/>
    <col min="3" max="3" width="4.6640625" style="31" customWidth="1"/>
    <col min="4" max="5" width="14.44140625" style="31" customWidth="1"/>
    <col min="6" max="6" width="2.33203125" style="31" customWidth="1"/>
    <col min="7" max="7" width="12.44140625" style="31" customWidth="1"/>
    <col min="8" max="8" width="3.6640625" style="31" customWidth="1"/>
    <col min="9" max="9" width="2.33203125" style="31" customWidth="1"/>
    <col min="10" max="10" width="25.109375" style="31" customWidth="1"/>
    <col min="11" max="11" width="2.33203125" style="31" customWidth="1"/>
    <col min="12" max="13" width="12.44140625" style="31" customWidth="1"/>
    <col min="14" max="14" width="20.44140625" style="31" customWidth="1"/>
    <col min="15" max="17" width="8.6640625" style="31"/>
    <col min="18" max="18" width="3.44140625" style="31" customWidth="1"/>
    <col min="19" max="16384" width="8.6640625" style="31"/>
  </cols>
  <sheetData>
    <row r="2" spans="2:18" ht="18.600000000000001" x14ac:dyDescent="0.35">
      <c r="B2" s="159" t="s">
        <v>0</v>
      </c>
      <c r="C2" s="159"/>
      <c r="D2" s="159"/>
      <c r="E2" s="159"/>
      <c r="F2" s="30"/>
    </row>
    <row r="4" spans="2:18" x14ac:dyDescent="0.3">
      <c r="B4" s="32"/>
      <c r="C4" s="33"/>
      <c r="D4" s="33"/>
      <c r="E4" s="34"/>
      <c r="F4" s="32"/>
      <c r="G4" s="33"/>
      <c r="H4" s="33"/>
      <c r="I4" s="33"/>
      <c r="J4" s="33"/>
      <c r="K4" s="32"/>
      <c r="L4" s="33"/>
      <c r="M4" s="33"/>
      <c r="N4" s="34"/>
      <c r="O4" s="33"/>
      <c r="P4" s="33"/>
      <c r="Q4" s="33"/>
      <c r="R4" s="34"/>
    </row>
    <row r="5" spans="2:18" x14ac:dyDescent="0.3">
      <c r="B5" s="157" t="s">
        <v>1</v>
      </c>
      <c r="C5" s="161"/>
      <c r="D5" s="161"/>
      <c r="E5" s="37"/>
      <c r="F5" s="301" t="s">
        <v>2</v>
      </c>
      <c r="G5" s="302"/>
      <c r="H5" s="302"/>
      <c r="I5" s="36"/>
      <c r="K5" s="301" t="s">
        <v>3</v>
      </c>
      <c r="L5" s="302"/>
      <c r="M5" s="302"/>
      <c r="N5" s="37"/>
      <c r="O5" s="36" t="s">
        <v>4</v>
      </c>
      <c r="P5" s="36"/>
      <c r="R5" s="37"/>
    </row>
    <row r="6" spans="2:18" x14ac:dyDescent="0.3">
      <c r="B6" s="305" t="str">
        <f>説明!B2</f>
        <v>見積書作成時の留意点</v>
      </c>
      <c r="C6" s="306"/>
      <c r="D6" s="306"/>
      <c r="E6" s="37"/>
      <c r="F6" s="38">
        <v>1</v>
      </c>
      <c r="G6" s="39" t="s">
        <v>198</v>
      </c>
      <c r="K6" s="38">
        <f>F6</f>
        <v>1</v>
      </c>
      <c r="L6" s="39" t="s">
        <v>200</v>
      </c>
      <c r="N6" s="37"/>
      <c r="R6" s="37"/>
    </row>
    <row r="7" spans="2:18" x14ac:dyDescent="0.3">
      <c r="B7" s="158"/>
      <c r="C7" s="306" t="str">
        <f>説明!B10</f>
        <v>●全般</v>
      </c>
      <c r="D7" s="306"/>
      <c r="E7" s="307"/>
      <c r="F7" s="38">
        <v>2</v>
      </c>
      <c r="G7" s="44" t="s">
        <v>199</v>
      </c>
      <c r="H7" s="45"/>
      <c r="I7" s="148" t="s">
        <v>201</v>
      </c>
      <c r="J7" s="45"/>
      <c r="K7" s="38">
        <v>2</v>
      </c>
      <c r="L7" s="44" t="s">
        <v>199</v>
      </c>
      <c r="M7" s="149"/>
      <c r="N7" s="46"/>
      <c r="O7" s="44" t="s">
        <v>5</v>
      </c>
      <c r="P7" s="45"/>
      <c r="Q7" s="45"/>
      <c r="R7" s="37"/>
    </row>
    <row r="8" spans="2:18" x14ac:dyDescent="0.3">
      <c r="B8" s="158"/>
      <c r="C8" s="306" t="str">
        <f>説明!B16</f>
        <v>●人件費単価</v>
      </c>
      <c r="D8" s="306"/>
      <c r="E8" s="307"/>
      <c r="F8" s="67">
        <v>3</v>
      </c>
      <c r="G8" s="68" t="s">
        <v>6</v>
      </c>
      <c r="H8" s="68"/>
      <c r="I8" s="68"/>
      <c r="J8" s="68"/>
      <c r="K8" s="67">
        <f>F8</f>
        <v>3</v>
      </c>
      <c r="L8" s="68" t="s">
        <v>7</v>
      </c>
      <c r="M8" s="71"/>
      <c r="N8" s="72"/>
      <c r="R8" s="37"/>
    </row>
    <row r="9" spans="2:18" x14ac:dyDescent="0.3">
      <c r="B9" s="158"/>
      <c r="C9" s="306" t="str">
        <f>説明!B38</f>
        <v>●共同提案者の見積内訳</v>
      </c>
      <c r="D9" s="306"/>
      <c r="E9" s="307"/>
      <c r="F9" s="38">
        <v>4</v>
      </c>
      <c r="G9" s="31" t="s">
        <v>8</v>
      </c>
      <c r="K9" s="38">
        <f>F9</f>
        <v>4</v>
      </c>
      <c r="L9" s="31" t="str">
        <f>G9</f>
        <v>一般管理費率算出表</v>
      </c>
      <c r="N9" s="37"/>
      <c r="R9" s="37"/>
    </row>
    <row r="10" spans="2:18" x14ac:dyDescent="0.3">
      <c r="B10" s="158"/>
      <c r="C10" s="306" t="str">
        <f>説明!B56</f>
        <v>●再委託・外注費の分けについて</v>
      </c>
      <c r="D10" s="306"/>
      <c r="E10" s="307"/>
      <c r="F10" s="38">
        <v>5</v>
      </c>
      <c r="G10" s="31" t="s">
        <v>9</v>
      </c>
      <c r="K10" s="38">
        <f>F10</f>
        <v>5</v>
      </c>
      <c r="L10" s="31" t="s">
        <v>9</v>
      </c>
      <c r="N10" s="37"/>
      <c r="R10" s="37"/>
    </row>
    <row r="11" spans="2:18" x14ac:dyDescent="0.3">
      <c r="B11" s="158"/>
      <c r="C11" s="303" t="str">
        <f>説明!B73</f>
        <v>●５０％を超える再委託費（共同提案者分も含む）</v>
      </c>
      <c r="D11" s="303"/>
      <c r="E11" s="304"/>
      <c r="F11" s="35"/>
      <c r="G11" s="69" t="s">
        <v>10</v>
      </c>
      <c r="H11" s="70"/>
      <c r="K11" s="38"/>
      <c r="L11" s="69" t="s">
        <v>10</v>
      </c>
      <c r="M11" s="70"/>
      <c r="N11" s="37"/>
      <c r="R11" s="37"/>
    </row>
    <row r="12" spans="2:18" x14ac:dyDescent="0.3">
      <c r="B12" s="158"/>
      <c r="C12" s="306" t="str">
        <f>説明!B77</f>
        <v>●経費の流用</v>
      </c>
      <c r="D12" s="306"/>
      <c r="E12" s="307"/>
      <c r="F12" s="43"/>
      <c r="G12" s="66"/>
      <c r="H12" s="41"/>
      <c r="I12" s="41"/>
      <c r="J12" s="41"/>
      <c r="K12" s="40"/>
      <c r="L12" s="66"/>
      <c r="M12" s="41"/>
      <c r="N12" s="42"/>
      <c r="R12" s="37"/>
    </row>
    <row r="13" spans="2:18" x14ac:dyDescent="0.3">
      <c r="B13" s="158"/>
      <c r="C13" s="306" t="str">
        <f>説明!B90</f>
        <v>●一般管理費率</v>
      </c>
      <c r="D13" s="306"/>
      <c r="E13" s="307"/>
      <c r="N13" s="37"/>
      <c r="R13" s="37"/>
    </row>
    <row r="14" spans="2:18" x14ac:dyDescent="0.3">
      <c r="B14" s="158"/>
      <c r="C14" s="306" t="str">
        <f>説明!B131</f>
        <v>●一般管理費率算出方法</v>
      </c>
      <c r="D14" s="306"/>
      <c r="E14" s="307"/>
      <c r="I14" s="302" t="s">
        <v>11</v>
      </c>
      <c r="J14" s="302"/>
      <c r="K14" s="302"/>
      <c r="L14" s="302"/>
      <c r="N14" s="37"/>
      <c r="R14" s="37"/>
    </row>
    <row r="15" spans="2:18" x14ac:dyDescent="0.3">
      <c r="B15" s="158"/>
      <c r="C15" s="160"/>
      <c r="D15" s="160"/>
      <c r="E15" s="37"/>
      <c r="I15" s="31">
        <v>3</v>
      </c>
      <c r="J15" s="39" t="s">
        <v>12</v>
      </c>
      <c r="N15" s="37"/>
      <c r="R15" s="37"/>
    </row>
    <row r="16" spans="2:18" x14ac:dyDescent="0.3">
      <c r="B16" s="158"/>
      <c r="C16" s="160"/>
      <c r="D16" s="160"/>
      <c r="E16" s="37"/>
      <c r="I16" s="31">
        <v>4</v>
      </c>
      <c r="J16" s="44" t="s">
        <v>13</v>
      </c>
      <c r="K16" s="45"/>
      <c r="L16" s="45"/>
      <c r="M16" s="45"/>
      <c r="N16" s="46"/>
      <c r="O16" s="44" t="s">
        <v>14</v>
      </c>
      <c r="P16" s="45"/>
      <c r="Q16" s="45"/>
      <c r="R16" s="37"/>
    </row>
    <row r="17" spans="2:18" x14ac:dyDescent="0.3">
      <c r="B17" s="40"/>
      <c r="C17" s="41"/>
      <c r="D17" s="41"/>
      <c r="E17" s="42"/>
      <c r="F17" s="41"/>
      <c r="G17" s="41"/>
      <c r="H17" s="41"/>
      <c r="I17" s="41"/>
      <c r="J17" s="41"/>
      <c r="K17" s="41"/>
      <c r="L17" s="41"/>
      <c r="M17" s="41"/>
      <c r="N17" s="42"/>
      <c r="O17" s="41"/>
      <c r="P17" s="41"/>
      <c r="Q17" s="41"/>
      <c r="R17" s="42"/>
    </row>
  </sheetData>
  <mergeCells count="12">
    <mergeCell ref="F5:H5"/>
    <mergeCell ref="K5:M5"/>
    <mergeCell ref="I14:L14"/>
    <mergeCell ref="C11:E11"/>
    <mergeCell ref="B6:D6"/>
    <mergeCell ref="C7:E7"/>
    <mergeCell ref="C8:E8"/>
    <mergeCell ref="C9:E9"/>
    <mergeCell ref="C10:E10"/>
    <mergeCell ref="C12:E12"/>
    <mergeCell ref="C13:E13"/>
    <mergeCell ref="C14:E14"/>
  </mergeCells>
  <phoneticPr fontId="12"/>
  <hyperlinks>
    <hyperlink ref="L6" location="'【書式】見積書表紙 (採択後)'!A1" display="【書式】見積書表紙（採択後）" xr:uid="{DA3E6D18-A84C-45AA-BA88-F82E72FF19F5}"/>
    <hyperlink ref="O7" location="【記載例】見積内訳!A1" display="【記載例】見積内訳" xr:uid="{1D953C77-379D-432E-852D-5BDD3968F498}"/>
    <hyperlink ref="J15" location="【書式】人件費実績単価算出表!A1" display="【書式】人件費実績単価算出表" xr:uid="{DF4337F5-67B9-4F74-AD2E-FBE453A9FE12}"/>
    <hyperlink ref="O16" location="【記載例】一般管理費率算出表!A1" display="【記載例】一般管理費率算出表" xr:uid="{8EF24385-A10E-4C9C-AA95-1917B161C6C2}"/>
    <hyperlink ref="J16" location="【書式】一般管理費率算出表!A1" display="【書式】一般管理費率算出表" xr:uid="{F1A0A04A-1FDE-4600-876B-8E1882285005}"/>
    <hyperlink ref="I7" location="'【書式】見積内訳 (共同提案分)'!A1" display="【書式】見積内訳 (共同提案分)該当の場合のみ" xr:uid="{55406F06-5723-4B8C-849F-340725D4C207}"/>
    <hyperlink ref="C7" location="説明!C13" display="説明!C13" xr:uid="{F058B794-C292-4579-B368-355DB083F288}"/>
    <hyperlink ref="C8" location="説明!C70" display="説明!C70" xr:uid="{2340F818-3952-4C81-A73D-9381E455BB8B}"/>
    <hyperlink ref="C9" location="説明!C92" display="説明!C92" xr:uid="{C3004FFC-F699-487A-AD3D-5B1466A5DEBB}"/>
    <hyperlink ref="C10" location="説明!C110" display="説明!C110" xr:uid="{2B9F3BBA-00C8-44E9-A55F-C5D6F9296EB4}"/>
    <hyperlink ref="C11:E11" location="説明!B73" display="説明!B73" xr:uid="{54DD2BFF-1008-4485-B35E-F979FD6A98FE}"/>
    <hyperlink ref="C12" location="説明!C131" display="説明!C131" xr:uid="{AD26F7A5-654E-47DE-A78D-FA4FEA80479A}"/>
    <hyperlink ref="C13" location="説明!C144" display="説明!C144" xr:uid="{832DA448-B7BB-4CEC-92D3-7D85BBE384E0}"/>
    <hyperlink ref="C14" location="説明!C185" display="説明!C185" xr:uid="{4267E27D-49BB-436F-BEE6-BD8F94988663}"/>
    <hyperlink ref="L7" location="【書式】見積内訳!A1" display="【書式】見積内訳" xr:uid="{188DD65A-84DB-44AE-B66B-4DF6C4EF03E9}"/>
    <hyperlink ref="G6" location="'【書式】見積書表紙（提案時）'!A1" display="【書式】見積書表紙（提案時）" xr:uid="{10F2426E-B14C-4D3C-97EB-76D6687EACF3}"/>
    <hyperlink ref="G7" location="【書式】見積内訳!A1" display="【書式】見積内訳" xr:uid="{AB2FA58F-6AAE-4F62-AABC-ADDE4765DD58}"/>
    <hyperlink ref="B6" location="説明!A1" display="説明!A1" xr:uid="{E0B7D55E-E2DA-44AB-A97A-43664E5932F3}"/>
    <hyperlink ref="C7:E7" location="説明!B10" display="説明!B10" xr:uid="{B976CC9E-9178-4F09-967F-1C53F1B95F1F}"/>
    <hyperlink ref="C8:E8" location="説明!B16" display="説明!B16" xr:uid="{430CC7B6-26FB-48FA-9583-3C38E8B4B10F}"/>
    <hyperlink ref="C9:E9" location="説明!B38" display="説明!B38" xr:uid="{2E1822B9-A747-4364-94A8-1D16422C84EE}"/>
    <hyperlink ref="C10:E10" location="説明!B56" display="説明!B56" xr:uid="{777EBB19-B83D-4881-837F-E9DFE57AA08C}"/>
    <hyperlink ref="C12:E12" location="説明!B77" display="説明!B77" xr:uid="{D4EB0A19-D2D4-4437-B52B-E4EB3165ACCF}"/>
    <hyperlink ref="C13:E13" location="説明!B90" display="説明!B90" xr:uid="{8DA01383-F2A5-498D-A10D-FB8ABC278F57}"/>
    <hyperlink ref="C14:E14" location="説明!B131" display="説明!B131" xr:uid="{9A91802E-DCDF-4EBD-9B93-1BCBBAA1E227}"/>
  </hyperlinks>
  <pageMargins left="0.11811023622047245" right="0.11811023622047245"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B4B8-C5C2-4C93-9EE4-DF179869C768}">
  <sheetPr>
    <tabColor theme="8" tint="0.79998168889431442"/>
  </sheetPr>
  <dimension ref="B2:M28"/>
  <sheetViews>
    <sheetView view="pageBreakPreview" zoomScaleNormal="100" zoomScaleSheetLayoutView="100" workbookViewId="0"/>
  </sheetViews>
  <sheetFormatPr defaultColWidth="8.88671875" defaultRowHeight="20.100000000000001" customHeight="1" x14ac:dyDescent="0.2"/>
  <cols>
    <col min="1" max="1" width="4.44140625" style="21" customWidth="1"/>
    <col min="2" max="2" width="29.44140625" style="22" customWidth="1"/>
    <col min="3" max="3" width="8" style="22" customWidth="1"/>
    <col min="4" max="4" width="8.88671875" style="22" customWidth="1"/>
    <col min="5" max="5" width="6.44140625" style="22" customWidth="1"/>
    <col min="6" max="6" width="8.88671875" style="22"/>
    <col min="7" max="7" width="7.44140625" style="22" customWidth="1"/>
    <col min="8" max="8" width="11.88671875" style="22" customWidth="1"/>
    <col min="9" max="16384" width="8.88671875" style="21"/>
  </cols>
  <sheetData>
    <row r="2" spans="2:13" ht="20.100000000000001" customHeight="1" x14ac:dyDescent="0.2">
      <c r="B2" s="369" t="s">
        <v>163</v>
      </c>
      <c r="C2" s="369"/>
      <c r="D2" s="369"/>
      <c r="E2" s="369"/>
      <c r="F2" s="369"/>
      <c r="G2" s="369"/>
      <c r="H2" s="369"/>
    </row>
    <row r="4" spans="2:13" ht="20.100000000000001" customHeight="1" x14ac:dyDescent="0.2">
      <c r="B4" s="21"/>
      <c r="H4" s="23" t="s">
        <v>192</v>
      </c>
    </row>
    <row r="9" spans="2:13" ht="30.6" customHeight="1" x14ac:dyDescent="0.2">
      <c r="B9" s="24" t="s">
        <v>165</v>
      </c>
      <c r="C9" s="370" t="s">
        <v>90</v>
      </c>
      <c r="D9" s="370">
        <v>100</v>
      </c>
      <c r="G9" s="25"/>
      <c r="H9" s="21"/>
      <c r="M9" s="26"/>
    </row>
    <row r="10" spans="2:13" ht="30.6" customHeight="1" x14ac:dyDescent="0.2">
      <c r="B10" s="24" t="s">
        <v>166</v>
      </c>
      <c r="C10" s="370"/>
      <c r="D10" s="370"/>
      <c r="G10" s="25"/>
      <c r="H10" s="21"/>
      <c r="M10" s="26"/>
    </row>
    <row r="11" spans="2:13" ht="20.100000000000001" customHeight="1" x14ac:dyDescent="0.2">
      <c r="L11" s="22"/>
    </row>
    <row r="12" spans="2:13" ht="20.100000000000001" customHeight="1" x14ac:dyDescent="0.2">
      <c r="L12" s="22"/>
    </row>
    <row r="13" spans="2:13" ht="20.100000000000001" customHeight="1" x14ac:dyDescent="0.2">
      <c r="L13" s="22"/>
    </row>
    <row r="14" spans="2:13" ht="20.100000000000001" customHeight="1" x14ac:dyDescent="0.2">
      <c r="L14" s="22"/>
    </row>
    <row r="15" spans="2:13" ht="20.100000000000001" customHeight="1" x14ac:dyDescent="0.2">
      <c r="L15" s="22"/>
    </row>
    <row r="19" spans="2:8" ht="30" customHeight="1" x14ac:dyDescent="0.2">
      <c r="B19" s="371" t="s">
        <v>167</v>
      </c>
      <c r="C19" s="372"/>
      <c r="D19" s="373"/>
      <c r="E19" s="374" t="s">
        <v>168</v>
      </c>
      <c r="F19" s="375"/>
      <c r="G19" s="375"/>
      <c r="H19" s="376"/>
    </row>
    <row r="20" spans="2:8" ht="30" customHeight="1" x14ac:dyDescent="0.2">
      <c r="B20" s="27">
        <v>175000</v>
      </c>
      <c r="C20" s="370" t="s">
        <v>90</v>
      </c>
      <c r="D20" s="370">
        <v>100</v>
      </c>
      <c r="E20" s="370" t="s">
        <v>169</v>
      </c>
      <c r="F20" s="370">
        <f>(B20/B21)*100</f>
        <v>8.3333333333333321</v>
      </c>
      <c r="G20" s="370" t="s">
        <v>170</v>
      </c>
      <c r="H20" s="368">
        <f>ROUNDDOWN(F20,1)</f>
        <v>8.3000000000000007</v>
      </c>
    </row>
    <row r="21" spans="2:8" ht="30" customHeight="1" x14ac:dyDescent="0.2">
      <c r="B21" s="27">
        <v>2100000</v>
      </c>
      <c r="C21" s="370"/>
      <c r="D21" s="370"/>
      <c r="E21" s="370"/>
      <c r="F21" s="370"/>
      <c r="G21" s="370"/>
      <c r="H21" s="368"/>
    </row>
    <row r="22" spans="2:8" ht="20.100000000000001" customHeight="1" x14ac:dyDescent="0.2">
      <c r="F22" s="29"/>
      <c r="G22" s="29" t="s">
        <v>171</v>
      </c>
    </row>
    <row r="24" spans="2:8" ht="24.6" customHeight="1" x14ac:dyDescent="0.2">
      <c r="B24" s="3" t="s">
        <v>172</v>
      </c>
    </row>
    <row r="25" spans="2:8" ht="24.6" customHeight="1" x14ac:dyDescent="0.2">
      <c r="B25" s="155" t="s">
        <v>209</v>
      </c>
      <c r="C25" s="154">
        <f>MIN(H20,10)</f>
        <v>8.3000000000000007</v>
      </c>
    </row>
    <row r="28" spans="2:8" ht="20.100000000000001" customHeight="1" x14ac:dyDescent="0.2">
      <c r="B28" s="22" t="s">
        <v>173</v>
      </c>
    </row>
  </sheetData>
  <mergeCells count="11">
    <mergeCell ref="H20:H21"/>
    <mergeCell ref="B2:H2"/>
    <mergeCell ref="C9:C10"/>
    <mergeCell ref="D9:D10"/>
    <mergeCell ref="B19:D19"/>
    <mergeCell ref="E19:H19"/>
    <mergeCell ref="C20:C21"/>
    <mergeCell ref="D20:D21"/>
    <mergeCell ref="E20:E21"/>
    <mergeCell ref="F20:F21"/>
    <mergeCell ref="G20:G21"/>
  </mergeCells>
  <phoneticPr fontId="12"/>
  <pageMargins left="0.7" right="0.7" top="0.75" bottom="0.75" header="0.3" footer="0.3"/>
  <pageSetup paperSize="9" scale="83" orientation="portrait" r:id="rId1"/>
  <colBreaks count="1" manualBreakCount="1">
    <brk id="8" max="2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8AA3-3D8A-4E75-A39B-E945383AEE45}">
  <sheetPr>
    <tabColor theme="8" tint="0.59999389629810485"/>
  </sheetPr>
  <dimension ref="B2:F209"/>
  <sheetViews>
    <sheetView showGridLines="0" zoomScaleNormal="100" workbookViewId="0"/>
  </sheetViews>
  <sheetFormatPr defaultColWidth="8.88671875" defaultRowHeight="13.2" x14ac:dyDescent="0.2"/>
  <cols>
    <col min="1" max="1" width="2.44140625" style="47" customWidth="1"/>
    <col min="2" max="2" width="16.88671875" style="47" customWidth="1"/>
    <col min="3" max="3" width="34.33203125" style="47" customWidth="1"/>
    <col min="4" max="4" width="9.6640625" style="47" customWidth="1"/>
    <col min="5" max="5" width="27.44140625" style="47" customWidth="1"/>
    <col min="6" max="6" width="2.44140625" style="48" customWidth="1"/>
    <col min="7" max="16384" width="8.88671875" style="47"/>
  </cols>
  <sheetData>
    <row r="2" spans="2:6" ht="19.95" customHeight="1" x14ac:dyDescent="0.2">
      <c r="B2" s="64" t="s">
        <v>15</v>
      </c>
    </row>
    <row r="3" spans="2:6" ht="19.95" customHeight="1" x14ac:dyDescent="0.2">
      <c r="B3" s="47" t="s">
        <v>16</v>
      </c>
      <c r="F3" s="51"/>
    </row>
    <row r="4" spans="2:6" ht="19.95" customHeight="1" x14ac:dyDescent="0.2">
      <c r="B4" s="47" t="s">
        <v>17</v>
      </c>
      <c r="F4" s="51"/>
    </row>
    <row r="5" spans="2:6" ht="19.95" customHeight="1" x14ac:dyDescent="0.2">
      <c r="B5" s="47" t="s">
        <v>18</v>
      </c>
      <c r="F5" s="50"/>
    </row>
    <row r="6" spans="2:6" ht="19.95" customHeight="1" x14ac:dyDescent="0.2">
      <c r="B6" s="47" t="s">
        <v>19</v>
      </c>
      <c r="F6" s="50"/>
    </row>
    <row r="7" spans="2:6" ht="19.95" customHeight="1" x14ac:dyDescent="0.2">
      <c r="B7" s="47" t="s">
        <v>20</v>
      </c>
      <c r="F7" s="50"/>
    </row>
    <row r="8" spans="2:6" ht="19.95" customHeight="1" x14ac:dyDescent="0.2">
      <c r="B8" s="47" t="s">
        <v>21</v>
      </c>
      <c r="F8" s="50"/>
    </row>
    <row r="9" spans="2:6" ht="19.95" customHeight="1" x14ac:dyDescent="0.2">
      <c r="F9" s="50"/>
    </row>
    <row r="10" spans="2:6" ht="19.95" customHeight="1" x14ac:dyDescent="0.2">
      <c r="B10" s="65" t="s">
        <v>213</v>
      </c>
      <c r="C10" s="65"/>
      <c r="F10" s="50"/>
    </row>
    <row r="11" spans="2:6" ht="19.95" customHeight="1" x14ac:dyDescent="0.2">
      <c r="B11" s="47" t="s">
        <v>214</v>
      </c>
      <c r="F11" s="50"/>
    </row>
    <row r="12" spans="2:6" ht="19.95" customHeight="1" x14ac:dyDescent="0.2">
      <c r="B12" s="47" t="s">
        <v>215</v>
      </c>
      <c r="F12" s="50"/>
    </row>
    <row r="13" spans="2:6" ht="19.95" customHeight="1" x14ac:dyDescent="0.2">
      <c r="B13" s="47" t="s">
        <v>216</v>
      </c>
      <c r="E13" s="52"/>
      <c r="F13" s="50"/>
    </row>
    <row r="14" spans="2:6" ht="19.95" customHeight="1" x14ac:dyDescent="0.2"/>
    <row r="15" spans="2:6" ht="19.95" customHeight="1" x14ac:dyDescent="0.2"/>
    <row r="16" spans="2:6" ht="19.95" customHeight="1" x14ac:dyDescent="0.2">
      <c r="B16" s="65" t="s">
        <v>22</v>
      </c>
      <c r="C16" s="65"/>
      <c r="D16" s="48"/>
      <c r="E16" s="48"/>
    </row>
    <row r="17" spans="2:6" ht="19.95" customHeight="1" x14ac:dyDescent="0.2">
      <c r="B17" s="56" t="s">
        <v>23</v>
      </c>
      <c r="C17" s="51"/>
      <c r="D17" s="49"/>
      <c r="E17" s="49"/>
      <c r="F17" s="49"/>
    </row>
    <row r="18" spans="2:6" ht="19.95" customHeight="1" x14ac:dyDescent="0.2">
      <c r="B18" s="47" t="s">
        <v>24</v>
      </c>
      <c r="C18" s="48"/>
      <c r="D18" s="49"/>
      <c r="E18" s="49"/>
      <c r="F18" s="49"/>
    </row>
    <row r="19" spans="2:6" ht="19.95" customHeight="1" x14ac:dyDescent="0.2">
      <c r="B19" s="47" t="s">
        <v>25</v>
      </c>
      <c r="C19" s="48"/>
      <c r="D19" s="49"/>
      <c r="E19" s="49"/>
      <c r="F19" s="49"/>
    </row>
    <row r="20" spans="2:6" ht="19.95" customHeight="1" x14ac:dyDescent="0.2">
      <c r="B20" s="56" t="s">
        <v>26</v>
      </c>
      <c r="C20" s="51"/>
      <c r="D20" s="50"/>
      <c r="E20" s="50"/>
      <c r="F20" s="50"/>
    </row>
    <row r="21" spans="2:6" ht="19.95" customHeight="1" x14ac:dyDescent="0.2">
      <c r="B21" s="57" t="s">
        <v>27</v>
      </c>
      <c r="C21" s="51"/>
      <c r="D21" s="49"/>
      <c r="E21" s="49"/>
      <c r="F21" s="49"/>
    </row>
    <row r="22" spans="2:6" ht="19.95" customHeight="1" x14ac:dyDescent="0.2">
      <c r="B22" s="58"/>
      <c r="C22" s="53"/>
      <c r="D22" s="53"/>
      <c r="E22" s="53"/>
      <c r="F22" s="53"/>
    </row>
    <row r="23" spans="2:6" ht="19.95" customHeight="1" x14ac:dyDescent="0.2">
      <c r="B23" s="58"/>
      <c r="C23" s="53"/>
      <c r="D23" s="53"/>
      <c r="E23" s="53"/>
      <c r="F23" s="53"/>
    </row>
    <row r="24" spans="2:6" ht="19.95" customHeight="1" x14ac:dyDescent="0.2">
      <c r="B24" s="53"/>
      <c r="C24" s="53"/>
      <c r="D24" s="53"/>
      <c r="E24" s="53"/>
      <c r="F24" s="53"/>
    </row>
    <row r="25" spans="2:6" ht="19.95" customHeight="1" x14ac:dyDescent="0.2">
      <c r="B25" s="53"/>
      <c r="C25" s="53"/>
      <c r="D25" s="53"/>
      <c r="E25" s="53"/>
      <c r="F25" s="53"/>
    </row>
    <row r="26" spans="2:6" ht="19.95" customHeight="1" x14ac:dyDescent="0.2">
      <c r="B26" s="53"/>
      <c r="C26" s="53"/>
      <c r="D26" s="53"/>
      <c r="E26" s="53"/>
      <c r="F26" s="53"/>
    </row>
    <row r="27" spans="2:6" ht="19.95" customHeight="1" x14ac:dyDescent="0.2">
      <c r="B27" s="53"/>
      <c r="C27" s="53"/>
      <c r="D27" s="53"/>
      <c r="E27" s="53"/>
      <c r="F27" s="53"/>
    </row>
    <row r="28" spans="2:6" ht="19.95" customHeight="1" x14ac:dyDescent="0.2">
      <c r="B28" s="53"/>
      <c r="C28" s="53"/>
      <c r="D28" s="53"/>
      <c r="E28" s="53"/>
      <c r="F28" s="53"/>
    </row>
    <row r="29" spans="2:6" ht="19.95" customHeight="1" x14ac:dyDescent="0.2">
      <c r="B29" s="53"/>
      <c r="C29" s="53"/>
      <c r="D29" s="53"/>
      <c r="E29" s="53"/>
      <c r="F29" s="53"/>
    </row>
    <row r="30" spans="2:6" ht="19.95" customHeight="1" x14ac:dyDescent="0.2">
      <c r="B30" s="59"/>
      <c r="C30" s="48"/>
      <c r="D30" s="48"/>
      <c r="E30" s="53"/>
      <c r="F30" s="53"/>
    </row>
    <row r="31" spans="2:6" ht="19.95" customHeight="1" x14ac:dyDescent="0.2">
      <c r="B31" s="59"/>
      <c r="C31" s="48"/>
      <c r="D31" s="48"/>
      <c r="E31" s="53"/>
      <c r="F31" s="53"/>
    </row>
    <row r="32" spans="2:6" ht="19.95" customHeight="1" x14ac:dyDescent="0.2">
      <c r="B32" s="59"/>
      <c r="C32" s="48"/>
      <c r="D32" s="48"/>
      <c r="E32" s="53"/>
      <c r="F32" s="53"/>
    </row>
    <row r="33" spans="2:6" ht="19.95" customHeight="1" x14ac:dyDescent="0.2">
      <c r="B33" s="59"/>
      <c r="C33" s="48"/>
      <c r="D33" s="48"/>
      <c r="E33" s="53"/>
      <c r="F33" s="53"/>
    </row>
    <row r="34" spans="2:6" ht="19.95" customHeight="1" x14ac:dyDescent="0.2">
      <c r="B34" s="59"/>
      <c r="C34" s="48"/>
      <c r="D34" s="48"/>
      <c r="E34" s="53"/>
      <c r="F34" s="53"/>
    </row>
    <row r="35" spans="2:6" ht="19.95" customHeight="1" x14ac:dyDescent="0.2">
      <c r="F35" s="47"/>
    </row>
    <row r="36" spans="2:6" ht="19.95" customHeight="1" x14ac:dyDescent="0.2">
      <c r="F36" s="47"/>
    </row>
    <row r="37" spans="2:6" ht="19.95" customHeight="1" x14ac:dyDescent="0.2">
      <c r="F37" s="47"/>
    </row>
    <row r="38" spans="2:6" ht="19.95" customHeight="1" x14ac:dyDescent="0.2">
      <c r="B38" s="65" t="s">
        <v>28</v>
      </c>
      <c r="C38" s="65"/>
      <c r="D38" s="55"/>
      <c r="E38" s="55"/>
      <c r="F38" s="54"/>
    </row>
    <row r="39" spans="2:6" ht="19.95" customHeight="1" x14ac:dyDescent="0.2">
      <c r="B39" s="56" t="s">
        <v>217</v>
      </c>
      <c r="C39" s="51"/>
      <c r="D39" s="55"/>
      <c r="E39" s="55"/>
      <c r="F39" s="54"/>
    </row>
    <row r="40" spans="2:6" ht="19.95" customHeight="1" x14ac:dyDescent="0.2">
      <c r="B40" s="47" t="s">
        <v>29</v>
      </c>
      <c r="D40" s="55"/>
      <c r="E40" s="55"/>
      <c r="F40" s="54"/>
    </row>
    <row r="41" spans="2:6" ht="19.95" customHeight="1" x14ac:dyDescent="0.2">
      <c r="D41" s="55"/>
      <c r="E41" s="55"/>
      <c r="F41" s="54"/>
    </row>
    <row r="42" spans="2:6" ht="19.95" customHeight="1" x14ac:dyDescent="0.2">
      <c r="B42" s="56" t="s">
        <v>30</v>
      </c>
      <c r="C42" s="51"/>
      <c r="D42" s="55"/>
      <c r="E42" s="55"/>
      <c r="F42" s="54"/>
    </row>
    <row r="43" spans="2:6" ht="19.95" customHeight="1" x14ac:dyDescent="0.2">
      <c r="B43" s="56" t="s">
        <v>31</v>
      </c>
      <c r="C43" s="51"/>
      <c r="D43" s="55"/>
      <c r="E43" s="55"/>
      <c r="F43" s="54"/>
    </row>
    <row r="44" spans="2:6" ht="19.95" customHeight="1" x14ac:dyDescent="0.2">
      <c r="F44" s="47"/>
    </row>
    <row r="45" spans="2:6" ht="19.95" customHeight="1" x14ac:dyDescent="0.2">
      <c r="F45" s="47"/>
    </row>
    <row r="46" spans="2:6" ht="19.95" customHeight="1" x14ac:dyDescent="0.2">
      <c r="B46" s="53"/>
      <c r="C46" s="53"/>
      <c r="D46" s="53"/>
      <c r="E46" s="53"/>
    </row>
    <row r="47" spans="2:6" ht="19.95" customHeight="1" x14ac:dyDescent="0.2">
      <c r="B47" s="53"/>
      <c r="C47" s="53"/>
      <c r="D47" s="53"/>
      <c r="E47" s="53"/>
    </row>
    <row r="48" spans="2:6" ht="19.95" customHeight="1" x14ac:dyDescent="0.2">
      <c r="B48" s="53"/>
      <c r="C48" s="53"/>
      <c r="D48" s="53"/>
      <c r="E48" s="53"/>
    </row>
    <row r="49" spans="2:6" ht="19.95" customHeight="1" x14ac:dyDescent="0.2">
      <c r="B49" s="53"/>
      <c r="C49" s="53"/>
      <c r="D49" s="53"/>
      <c r="E49" s="53"/>
      <c r="F49" s="60"/>
    </row>
    <row r="50" spans="2:6" ht="19.95" customHeight="1" x14ac:dyDescent="0.2">
      <c r="B50" s="53"/>
      <c r="C50" s="53"/>
      <c r="D50" s="53"/>
      <c r="E50" s="53"/>
      <c r="F50" s="60"/>
    </row>
    <row r="51" spans="2:6" ht="19.95" customHeight="1" x14ac:dyDescent="0.2">
      <c r="B51" s="53"/>
      <c r="C51" s="53"/>
      <c r="D51" s="53"/>
      <c r="E51" s="53"/>
    </row>
    <row r="52" spans="2:6" ht="19.95" customHeight="1" x14ac:dyDescent="0.2">
      <c r="B52" s="48"/>
      <c r="C52" s="48"/>
      <c r="D52" s="48"/>
      <c r="E52" s="48"/>
    </row>
    <row r="53" spans="2:6" ht="19.95" customHeight="1" x14ac:dyDescent="0.2">
      <c r="B53" s="48"/>
      <c r="C53" s="48"/>
      <c r="D53" s="48"/>
      <c r="E53" s="48"/>
    </row>
    <row r="54" spans="2:6" ht="19.95" customHeight="1" x14ac:dyDescent="0.2">
      <c r="B54" s="48"/>
      <c r="C54" s="48"/>
      <c r="D54" s="48"/>
      <c r="E54" s="48"/>
    </row>
    <row r="55" spans="2:6" ht="19.95" customHeight="1" x14ac:dyDescent="0.2">
      <c r="B55" s="48"/>
      <c r="C55" s="48"/>
      <c r="D55" s="48"/>
      <c r="E55" s="48"/>
    </row>
    <row r="56" spans="2:6" ht="19.95" customHeight="1" x14ac:dyDescent="0.2">
      <c r="B56" s="65" t="s">
        <v>32</v>
      </c>
      <c r="C56" s="65"/>
    </row>
    <row r="57" spans="2:6" ht="19.95" customHeight="1" x14ac:dyDescent="0.2">
      <c r="B57" s="53"/>
      <c r="C57" s="53"/>
      <c r="D57" s="53"/>
      <c r="E57" s="53"/>
      <c r="F57" s="53"/>
    </row>
    <row r="58" spans="2:6" ht="19.95" customHeight="1" x14ac:dyDescent="0.2">
      <c r="B58" s="53"/>
      <c r="C58" s="53"/>
      <c r="D58" s="53"/>
      <c r="E58" s="53"/>
      <c r="F58" s="53"/>
    </row>
    <row r="59" spans="2:6" ht="19.95" customHeight="1" x14ac:dyDescent="0.2">
      <c r="B59" s="53"/>
      <c r="C59" s="53"/>
      <c r="D59" s="53"/>
      <c r="E59" s="53"/>
      <c r="F59" s="53"/>
    </row>
    <row r="60" spans="2:6" ht="19.95" customHeight="1" x14ac:dyDescent="0.2">
      <c r="B60" s="53"/>
      <c r="C60" s="53"/>
      <c r="D60" s="53"/>
      <c r="E60" s="53"/>
      <c r="F60" s="53"/>
    </row>
    <row r="61" spans="2:6" ht="19.95" customHeight="1" x14ac:dyDescent="0.2">
      <c r="B61" s="48"/>
      <c r="C61" s="53"/>
      <c r="D61" s="53"/>
      <c r="E61" s="53"/>
      <c r="F61" s="53"/>
    </row>
    <row r="62" spans="2:6" ht="19.95" customHeight="1" x14ac:dyDescent="0.2">
      <c r="B62" s="48"/>
      <c r="C62" s="53"/>
      <c r="D62" s="53"/>
      <c r="E62" s="53"/>
      <c r="F62" s="53"/>
    </row>
    <row r="63" spans="2:6" ht="19.95" customHeight="1" x14ac:dyDescent="0.2"/>
    <row r="64" spans="2:6" ht="19.95" customHeight="1" x14ac:dyDescent="0.2">
      <c r="B64" s="47" t="s">
        <v>33</v>
      </c>
      <c r="C64" s="52"/>
    </row>
    <row r="65" spans="2:5" ht="19.95" customHeight="1" x14ac:dyDescent="0.2">
      <c r="B65" s="47" t="s">
        <v>34</v>
      </c>
    </row>
    <row r="66" spans="2:5" ht="19.95" customHeight="1" x14ac:dyDescent="0.2">
      <c r="B66" s="47" t="s">
        <v>35</v>
      </c>
    </row>
    <row r="67" spans="2:5" ht="19.95" customHeight="1" x14ac:dyDescent="0.2">
      <c r="B67" s="47" t="s">
        <v>36</v>
      </c>
    </row>
    <row r="68" spans="2:5" ht="19.95" customHeight="1" x14ac:dyDescent="0.2">
      <c r="B68" s="47" t="s">
        <v>37</v>
      </c>
    </row>
    <row r="69" spans="2:5" ht="19.95" customHeight="1" x14ac:dyDescent="0.2">
      <c r="B69" s="47" t="s">
        <v>38</v>
      </c>
    </row>
    <row r="70" spans="2:5" ht="19.95" customHeight="1" x14ac:dyDescent="0.2">
      <c r="B70" s="47" t="s">
        <v>39</v>
      </c>
    </row>
    <row r="71" spans="2:5" ht="19.95" customHeight="1" x14ac:dyDescent="0.2">
      <c r="B71" s="47" t="s">
        <v>40</v>
      </c>
    </row>
    <row r="72" spans="2:5" ht="19.95" customHeight="1" x14ac:dyDescent="0.2"/>
    <row r="73" spans="2:5" ht="19.95" customHeight="1" x14ac:dyDescent="0.2">
      <c r="B73" s="65" t="s">
        <v>41</v>
      </c>
      <c r="C73" s="65"/>
    </row>
    <row r="74" spans="2:5" ht="19.95" customHeight="1" x14ac:dyDescent="0.2">
      <c r="B74" s="47" t="s">
        <v>42</v>
      </c>
    </row>
    <row r="75" spans="2:5" ht="19.95" customHeight="1" x14ac:dyDescent="0.2">
      <c r="B75" s="47" t="s">
        <v>43</v>
      </c>
    </row>
    <row r="76" spans="2:5" ht="19.95" customHeight="1" x14ac:dyDescent="0.2"/>
    <row r="77" spans="2:5" ht="19.95" customHeight="1" x14ac:dyDescent="0.2">
      <c r="B77" s="65" t="s">
        <v>44</v>
      </c>
      <c r="C77" s="65"/>
    </row>
    <row r="78" spans="2:5" ht="19.95" customHeight="1" x14ac:dyDescent="0.2">
      <c r="B78" s="47" t="s">
        <v>45</v>
      </c>
      <c r="C78" s="48"/>
      <c r="D78" s="48"/>
      <c r="E78" s="48"/>
    </row>
    <row r="79" spans="2:5" ht="19.95" customHeight="1" x14ac:dyDescent="0.2">
      <c r="B79" s="47" t="s">
        <v>46</v>
      </c>
      <c r="C79" s="48"/>
      <c r="D79" s="48"/>
      <c r="E79" s="48"/>
    </row>
    <row r="80" spans="2:5" ht="19.95" customHeight="1" x14ac:dyDescent="0.2">
      <c r="B80" s="47" t="s">
        <v>47</v>
      </c>
      <c r="C80" s="48"/>
      <c r="D80" s="48"/>
      <c r="E80" s="48"/>
    </row>
    <row r="81" spans="2:6" ht="19.95" customHeight="1" x14ac:dyDescent="0.2">
      <c r="B81" s="48"/>
      <c r="C81" s="48"/>
      <c r="D81" s="48"/>
      <c r="E81" s="48"/>
    </row>
    <row r="82" spans="2:6" ht="19.95" customHeight="1" x14ac:dyDescent="0.2">
      <c r="D82" s="48"/>
      <c r="E82" s="48"/>
      <c r="F82" s="62"/>
    </row>
    <row r="83" spans="2:6" ht="19.95" customHeight="1" x14ac:dyDescent="0.2">
      <c r="C83" s="48"/>
      <c r="D83" s="48"/>
      <c r="E83" s="48"/>
    </row>
    <row r="84" spans="2:6" ht="19.95" customHeight="1" x14ac:dyDescent="0.2">
      <c r="B84" s="48"/>
      <c r="C84" s="48"/>
      <c r="D84" s="48"/>
      <c r="E84" s="48"/>
    </row>
    <row r="85" spans="2:6" ht="19.95" customHeight="1" x14ac:dyDescent="0.2">
      <c r="B85" s="48"/>
      <c r="C85" s="48"/>
      <c r="D85" s="48"/>
      <c r="E85" s="48"/>
    </row>
    <row r="86" spans="2:6" ht="19.95" customHeight="1" x14ac:dyDescent="0.2">
      <c r="B86" s="48"/>
      <c r="C86" s="48"/>
      <c r="D86" s="48"/>
      <c r="E86" s="48"/>
    </row>
    <row r="87" spans="2:6" ht="19.95" customHeight="1" x14ac:dyDescent="0.2">
      <c r="B87" s="48"/>
    </row>
    <row r="88" spans="2:6" ht="19.95" customHeight="1" x14ac:dyDescent="0.2"/>
    <row r="89" spans="2:6" ht="19.95" customHeight="1" x14ac:dyDescent="0.2"/>
    <row r="90" spans="2:6" ht="19.95" customHeight="1" x14ac:dyDescent="0.2">
      <c r="B90" s="65" t="s">
        <v>48</v>
      </c>
      <c r="C90" s="65"/>
      <c r="F90" s="47"/>
    </row>
    <row r="91" spans="2:6" ht="19.95" customHeight="1" x14ac:dyDescent="0.2">
      <c r="B91" s="47" t="s">
        <v>49</v>
      </c>
      <c r="F91" s="47"/>
    </row>
    <row r="92" spans="2:6" ht="19.95" customHeight="1" x14ac:dyDescent="0.2">
      <c r="B92" s="47" t="s">
        <v>50</v>
      </c>
      <c r="F92" s="47"/>
    </row>
    <row r="93" spans="2:6" ht="19.95" customHeight="1" x14ac:dyDescent="0.2">
      <c r="B93" s="63" t="s">
        <v>51</v>
      </c>
      <c r="F93" s="47"/>
    </row>
    <row r="94" spans="2:6" ht="19.95" customHeight="1" x14ac:dyDescent="0.2">
      <c r="B94" s="47" t="s">
        <v>52</v>
      </c>
      <c r="F94" s="47"/>
    </row>
    <row r="95" spans="2:6" ht="19.95" customHeight="1" x14ac:dyDescent="0.2">
      <c r="F95" s="47"/>
    </row>
    <row r="96" spans="2:6" ht="19.95" customHeight="1" x14ac:dyDescent="0.2">
      <c r="B96" s="61"/>
      <c r="F96" s="47"/>
    </row>
    <row r="97" spans="6:6" ht="19.95" customHeight="1" x14ac:dyDescent="0.2">
      <c r="F97" s="47"/>
    </row>
    <row r="98" spans="6:6" ht="19.95" customHeight="1" x14ac:dyDescent="0.2">
      <c r="F98" s="47"/>
    </row>
    <row r="99" spans="6:6" ht="19.95" customHeight="1" x14ac:dyDescent="0.2">
      <c r="F99" s="47"/>
    </row>
    <row r="100" spans="6:6" ht="19.95" customHeight="1" x14ac:dyDescent="0.2">
      <c r="F100" s="47"/>
    </row>
    <row r="101" spans="6:6" ht="19.95" customHeight="1" x14ac:dyDescent="0.2">
      <c r="F101" s="47"/>
    </row>
    <row r="102" spans="6:6" ht="19.95" customHeight="1" x14ac:dyDescent="0.2">
      <c r="F102" s="47"/>
    </row>
    <row r="103" spans="6:6" ht="19.95" customHeight="1" x14ac:dyDescent="0.2">
      <c r="F103" s="47"/>
    </row>
    <row r="104" spans="6:6" ht="19.95" customHeight="1" x14ac:dyDescent="0.2">
      <c r="F104" s="47"/>
    </row>
    <row r="105" spans="6:6" ht="19.95" customHeight="1" x14ac:dyDescent="0.2">
      <c r="F105" s="47"/>
    </row>
    <row r="106" spans="6:6" ht="19.95" customHeight="1" x14ac:dyDescent="0.2">
      <c r="F106" s="47"/>
    </row>
    <row r="107" spans="6:6" ht="19.95" customHeight="1" x14ac:dyDescent="0.2">
      <c r="F107" s="47"/>
    </row>
    <row r="108" spans="6:6" ht="19.95" customHeight="1" x14ac:dyDescent="0.2">
      <c r="F108" s="47"/>
    </row>
    <row r="109" spans="6:6" ht="19.95" customHeight="1" x14ac:dyDescent="0.2">
      <c r="F109" s="47"/>
    </row>
    <row r="110" spans="6:6" ht="19.95" customHeight="1" x14ac:dyDescent="0.2">
      <c r="F110" s="47"/>
    </row>
    <row r="111" spans="6:6" ht="19.95" customHeight="1" x14ac:dyDescent="0.2">
      <c r="F111" s="47"/>
    </row>
    <row r="112" spans="6:6" ht="19.95" customHeight="1" x14ac:dyDescent="0.2">
      <c r="F112" s="47"/>
    </row>
    <row r="113" spans="3:6" ht="19.95" customHeight="1" x14ac:dyDescent="0.2">
      <c r="C113" s="52"/>
      <c r="F113" s="47"/>
    </row>
    <row r="114" spans="3:6" ht="19.95" customHeight="1" x14ac:dyDescent="0.2">
      <c r="F114" s="47"/>
    </row>
    <row r="115" spans="3:6" ht="19.95" customHeight="1" x14ac:dyDescent="0.2">
      <c r="F115" s="47"/>
    </row>
    <row r="116" spans="3:6" ht="19.95" customHeight="1" x14ac:dyDescent="0.2">
      <c r="F116" s="47"/>
    </row>
    <row r="117" spans="3:6" ht="19.95" customHeight="1" x14ac:dyDescent="0.2">
      <c r="F117" s="47"/>
    </row>
    <row r="118" spans="3:6" ht="19.95" customHeight="1" x14ac:dyDescent="0.2">
      <c r="F118" s="47"/>
    </row>
    <row r="119" spans="3:6" ht="19.95" customHeight="1" x14ac:dyDescent="0.2">
      <c r="F119" s="47"/>
    </row>
    <row r="120" spans="3:6" ht="19.95" customHeight="1" x14ac:dyDescent="0.2">
      <c r="F120" s="47"/>
    </row>
    <row r="121" spans="3:6" ht="19.95" customHeight="1" x14ac:dyDescent="0.2">
      <c r="F121" s="47"/>
    </row>
    <row r="122" spans="3:6" ht="19.95" customHeight="1" x14ac:dyDescent="0.2">
      <c r="F122" s="47"/>
    </row>
    <row r="123" spans="3:6" ht="19.95" customHeight="1" x14ac:dyDescent="0.2">
      <c r="F123" s="47"/>
    </row>
    <row r="124" spans="3:6" ht="19.95" customHeight="1" x14ac:dyDescent="0.2">
      <c r="F124" s="47"/>
    </row>
    <row r="125" spans="3:6" ht="19.95" customHeight="1" x14ac:dyDescent="0.2">
      <c r="F125" s="47"/>
    </row>
    <row r="126" spans="3:6" ht="19.95" customHeight="1" x14ac:dyDescent="0.2">
      <c r="F126" s="47"/>
    </row>
    <row r="127" spans="3:6" ht="19.95" customHeight="1" x14ac:dyDescent="0.2">
      <c r="F127" s="47"/>
    </row>
    <row r="128" spans="3:6" ht="19.95" customHeight="1" x14ac:dyDescent="0.2">
      <c r="F128" s="47"/>
    </row>
    <row r="129" spans="2:6" ht="19.95" customHeight="1" x14ac:dyDescent="0.2">
      <c r="F129" s="47"/>
    </row>
    <row r="130" spans="2:6" ht="19.95" customHeight="1" x14ac:dyDescent="0.2">
      <c r="F130" s="47"/>
    </row>
    <row r="131" spans="2:6" ht="19.95" customHeight="1" x14ac:dyDescent="0.2">
      <c r="B131" s="65" t="s">
        <v>53</v>
      </c>
      <c r="C131" s="65"/>
      <c r="F131" s="47"/>
    </row>
    <row r="132" spans="2:6" ht="19.95" customHeight="1" x14ac:dyDescent="0.2">
      <c r="F132" s="47"/>
    </row>
    <row r="133" spans="2:6" ht="19.95" customHeight="1" x14ac:dyDescent="0.2">
      <c r="F133" s="47"/>
    </row>
    <row r="134" spans="2:6" ht="19.95" customHeight="1" x14ac:dyDescent="0.2">
      <c r="F134" s="47"/>
    </row>
    <row r="135" spans="2:6" ht="19.95" customHeight="1" x14ac:dyDescent="0.2">
      <c r="F135" s="47"/>
    </row>
    <row r="136" spans="2:6" ht="19.95" customHeight="1" x14ac:dyDescent="0.2">
      <c r="F136" s="47"/>
    </row>
    <row r="137" spans="2:6" ht="19.95" customHeight="1" x14ac:dyDescent="0.2">
      <c r="F137" s="47"/>
    </row>
    <row r="138" spans="2:6" ht="19.95" customHeight="1" x14ac:dyDescent="0.2">
      <c r="F138" s="47"/>
    </row>
    <row r="139" spans="2:6" ht="19.95" customHeight="1" x14ac:dyDescent="0.2">
      <c r="F139" s="47"/>
    </row>
    <row r="140" spans="2:6" ht="19.95" customHeight="1" x14ac:dyDescent="0.2">
      <c r="F140" s="47"/>
    </row>
    <row r="141" spans="2:6" ht="19.95" customHeight="1" x14ac:dyDescent="0.2">
      <c r="F141" s="47"/>
    </row>
    <row r="142" spans="2:6" ht="19.95" customHeight="1" x14ac:dyDescent="0.2">
      <c r="E142" s="48"/>
    </row>
    <row r="143" spans="2:6" ht="19.95" customHeight="1" x14ac:dyDescent="0.2">
      <c r="E143" s="48"/>
    </row>
    <row r="144" spans="2:6" ht="19.95" customHeight="1" x14ac:dyDescent="0.2">
      <c r="E144" s="48"/>
    </row>
    <row r="145" spans="2:5" ht="19.95" customHeight="1" x14ac:dyDescent="0.2">
      <c r="E145" s="48"/>
    </row>
    <row r="146" spans="2:5" ht="19.95" customHeight="1" x14ac:dyDescent="0.2">
      <c r="E146" s="48"/>
    </row>
    <row r="147" spans="2:5" ht="19.95" customHeight="1" x14ac:dyDescent="0.2">
      <c r="E147" s="48"/>
    </row>
    <row r="148" spans="2:5" ht="19.95" customHeight="1" x14ac:dyDescent="0.2">
      <c r="E148" s="48"/>
    </row>
    <row r="149" spans="2:5" ht="19.95" customHeight="1" x14ac:dyDescent="0.2">
      <c r="E149" s="48"/>
    </row>
    <row r="150" spans="2:5" ht="19.95" customHeight="1" x14ac:dyDescent="0.2">
      <c r="E150" s="48"/>
    </row>
    <row r="151" spans="2:5" ht="19.95" customHeight="1" x14ac:dyDescent="0.2">
      <c r="E151" s="48"/>
    </row>
    <row r="152" spans="2:5" ht="19.95" customHeight="1" x14ac:dyDescent="0.2">
      <c r="E152" s="48"/>
    </row>
    <row r="153" spans="2:5" ht="19.95" customHeight="1" x14ac:dyDescent="0.2">
      <c r="E153" s="48"/>
    </row>
    <row r="154" spans="2:5" ht="19.95" customHeight="1" x14ac:dyDescent="0.2">
      <c r="E154" s="48"/>
    </row>
    <row r="155" spans="2:5" ht="19.95" customHeight="1" x14ac:dyDescent="0.2">
      <c r="E155" s="48"/>
    </row>
    <row r="156" spans="2:5" ht="19.95" customHeight="1" x14ac:dyDescent="0.2">
      <c r="E156" s="48"/>
    </row>
    <row r="157" spans="2:5" ht="19.95" customHeight="1" x14ac:dyDescent="0.2">
      <c r="B157" s="61"/>
      <c r="C157" s="61"/>
      <c r="E157" s="48"/>
    </row>
    <row r="158" spans="2:5" ht="19.95" customHeight="1" x14ac:dyDescent="0.2">
      <c r="E158" s="48"/>
    </row>
    <row r="159" spans="2:5" ht="19.95" customHeight="1" x14ac:dyDescent="0.2">
      <c r="E159" s="48"/>
    </row>
    <row r="160" spans="2:5" ht="19.95" customHeight="1" x14ac:dyDescent="0.2">
      <c r="E160" s="48"/>
    </row>
    <row r="161" spans="5:6" ht="19.95" customHeight="1" x14ac:dyDescent="0.2">
      <c r="E161" s="48"/>
    </row>
    <row r="162" spans="5:6" ht="19.95" customHeight="1" x14ac:dyDescent="0.2">
      <c r="E162" s="48"/>
    </row>
    <row r="163" spans="5:6" ht="19.95" customHeight="1" x14ac:dyDescent="0.2">
      <c r="E163" s="48"/>
    </row>
    <row r="164" spans="5:6" ht="19.95" customHeight="1" x14ac:dyDescent="0.2">
      <c r="E164" s="48"/>
    </row>
    <row r="165" spans="5:6" ht="19.95" customHeight="1" x14ac:dyDescent="0.2">
      <c r="E165" s="48"/>
    </row>
    <row r="166" spans="5:6" ht="19.95" customHeight="1" x14ac:dyDescent="0.2">
      <c r="E166" s="48"/>
    </row>
    <row r="167" spans="5:6" ht="19.95" customHeight="1" x14ac:dyDescent="0.2">
      <c r="E167" s="48"/>
    </row>
    <row r="168" spans="5:6" ht="19.95" customHeight="1" x14ac:dyDescent="0.2">
      <c r="E168" s="48"/>
    </row>
    <row r="169" spans="5:6" ht="19.95" customHeight="1" x14ac:dyDescent="0.2">
      <c r="E169" s="48"/>
    </row>
    <row r="170" spans="5:6" ht="19.95" customHeight="1" x14ac:dyDescent="0.2">
      <c r="F170" s="47"/>
    </row>
    <row r="171" spans="5:6" ht="19.95" customHeight="1" x14ac:dyDescent="0.2">
      <c r="F171" s="47"/>
    </row>
    <row r="172" spans="5:6" ht="19.95" customHeight="1" x14ac:dyDescent="0.2">
      <c r="F172" s="47"/>
    </row>
    <row r="173" spans="5:6" ht="19.95" customHeight="1" x14ac:dyDescent="0.2"/>
    <row r="174" spans="5:6" ht="19.95" customHeight="1" x14ac:dyDescent="0.2"/>
    <row r="175" spans="5:6" ht="19.95" customHeight="1" x14ac:dyDescent="0.2"/>
    <row r="176" spans="5:6" ht="19.95" customHeight="1" x14ac:dyDescent="0.2"/>
    <row r="177" ht="19.95" customHeight="1" x14ac:dyDescent="0.2"/>
    <row r="178" ht="19.95" customHeight="1" x14ac:dyDescent="0.2"/>
    <row r="179" ht="19.95" customHeight="1" x14ac:dyDescent="0.2"/>
    <row r="180" ht="19.95" customHeight="1" x14ac:dyDescent="0.2"/>
    <row r="181" ht="19.95" customHeight="1" x14ac:dyDescent="0.2"/>
    <row r="182" ht="19.95" customHeight="1" x14ac:dyDescent="0.2"/>
    <row r="183" ht="19.95" customHeight="1" x14ac:dyDescent="0.2"/>
    <row r="184" ht="19.95" customHeight="1" x14ac:dyDescent="0.2"/>
    <row r="185" ht="19.95" customHeight="1" x14ac:dyDescent="0.2"/>
    <row r="186" ht="19.95" customHeight="1" x14ac:dyDescent="0.2"/>
    <row r="187" ht="19.95" customHeight="1" x14ac:dyDescent="0.2"/>
    <row r="188" ht="19.95" customHeight="1" x14ac:dyDescent="0.2"/>
    <row r="189" ht="19.95" customHeight="1" x14ac:dyDescent="0.2"/>
    <row r="190" ht="19.95" customHeight="1" x14ac:dyDescent="0.2"/>
    <row r="191" ht="19.95" customHeight="1" x14ac:dyDescent="0.2"/>
    <row r="192" ht="19.95" customHeight="1" x14ac:dyDescent="0.2"/>
    <row r="193" ht="19.95" customHeight="1" x14ac:dyDescent="0.2"/>
    <row r="194" ht="19.95" customHeight="1" x14ac:dyDescent="0.2"/>
    <row r="195" ht="19.95" customHeight="1" x14ac:dyDescent="0.2"/>
    <row r="196" ht="19.95" customHeight="1" x14ac:dyDescent="0.2"/>
    <row r="197" ht="19.95" customHeight="1" x14ac:dyDescent="0.2"/>
    <row r="198" ht="19.95" customHeight="1" x14ac:dyDescent="0.2"/>
    <row r="199" ht="19.95" customHeight="1" x14ac:dyDescent="0.2"/>
    <row r="200" ht="19.95" customHeight="1" x14ac:dyDescent="0.2"/>
    <row r="201" ht="19.95" customHeight="1" x14ac:dyDescent="0.2"/>
    <row r="202" ht="19.95" customHeight="1" x14ac:dyDescent="0.2"/>
    <row r="203" ht="19.95" customHeight="1" x14ac:dyDescent="0.2"/>
    <row r="204" ht="19.95" customHeight="1" x14ac:dyDescent="0.2"/>
    <row r="205" ht="19.95" customHeight="1" x14ac:dyDescent="0.2"/>
    <row r="206" ht="19.95" customHeight="1" x14ac:dyDescent="0.2"/>
    <row r="207" ht="19.95" customHeight="1" x14ac:dyDescent="0.2"/>
    <row r="208" ht="19.95" customHeight="1" x14ac:dyDescent="0.2"/>
    <row r="209" ht="19.95" customHeight="1" x14ac:dyDescent="0.2"/>
  </sheetData>
  <phoneticPr fontId="12"/>
  <hyperlinks>
    <hyperlink ref="B21" r:id="rId1" xr:uid="{79663A2E-DABD-49B8-BDBB-04FDB652269C}"/>
  </hyperlinks>
  <pageMargins left="0.31496062992125984" right="0.31496062992125984" top="0.35433070866141736" bottom="0.35433070866141736" header="0.31496062992125984" footer="0.31496062992125984"/>
  <pageSetup paperSize="9" orientation="portrait" r:id="rId2"/>
  <headerFooter>
    <oddHeader>&amp;R見積書作成時の留意点</oddHeader>
    <oddFooter>&amp;C&amp;P/&amp;N</oddFooter>
  </headerFooter>
  <rowBreaks count="3" manualBreakCount="3">
    <brk id="14" max="16383" man="1"/>
    <brk id="54" max="16383" man="1"/>
    <brk id="88"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362F-932B-461B-93E4-B01CA2E06598}">
  <sheetPr>
    <tabColor rgb="FFFFFF00"/>
    <pageSetUpPr fitToPage="1"/>
  </sheetPr>
  <dimension ref="A1:AI30"/>
  <sheetViews>
    <sheetView zoomScale="85" zoomScaleNormal="85" zoomScaleSheetLayoutView="100" workbookViewId="0"/>
  </sheetViews>
  <sheetFormatPr defaultColWidth="8.88671875" defaultRowHeight="13.2" x14ac:dyDescent="0.2"/>
  <cols>
    <col min="1" max="1" width="2.44140625" style="241" customWidth="1"/>
    <col min="2" max="22" width="4.109375" style="241" customWidth="1"/>
    <col min="23" max="23" width="2.44140625" style="241" customWidth="1"/>
    <col min="24" max="24" width="1.88671875" style="241" customWidth="1"/>
    <col min="25" max="29" width="4.88671875" style="241" customWidth="1"/>
    <col min="30" max="16384" width="8.88671875" style="241"/>
  </cols>
  <sheetData>
    <row r="1" spans="1:35" ht="13.8" thickBot="1" x14ac:dyDescent="0.25">
      <c r="X1" s="242"/>
      <c r="Y1" s="243"/>
      <c r="Z1" s="243"/>
      <c r="AA1" s="243"/>
      <c r="AB1" s="243"/>
      <c r="AC1" s="243"/>
      <c r="AD1" s="243"/>
      <c r="AE1" s="243"/>
      <c r="AF1" s="243"/>
      <c r="AG1" s="243"/>
      <c r="AH1" s="243"/>
      <c r="AI1" s="243"/>
    </row>
    <row r="2" spans="1:35" s="245" customFormat="1" ht="23.1" customHeight="1" thickBot="1" x14ac:dyDescent="0.25">
      <c r="A2" s="244"/>
      <c r="B2" s="244"/>
      <c r="C2" s="244"/>
      <c r="P2" s="310">
        <f>Y2</f>
        <v>46195</v>
      </c>
      <c r="Q2" s="310"/>
      <c r="R2" s="310"/>
      <c r="S2" s="310"/>
      <c r="T2" s="310"/>
      <c r="U2" s="310"/>
      <c r="V2" s="310"/>
      <c r="W2" s="244"/>
      <c r="X2" s="242"/>
      <c r="Y2" s="311">
        <v>46195</v>
      </c>
      <c r="Z2" s="312"/>
      <c r="AA2" s="313"/>
      <c r="AB2" s="246" t="s">
        <v>54</v>
      </c>
      <c r="AC2" s="247"/>
      <c r="AD2" s="247"/>
      <c r="AE2" s="248"/>
      <c r="AF2" s="248"/>
      <c r="AG2" s="248"/>
      <c r="AH2" s="248"/>
      <c r="AI2" s="248"/>
    </row>
    <row r="3" spans="1:35" s="245" customFormat="1" ht="23.1" customHeight="1" x14ac:dyDescent="0.3">
      <c r="X3" s="249"/>
      <c r="Y3" s="250" t="s">
        <v>55</v>
      </c>
      <c r="Z3" s="251" t="s">
        <v>56</v>
      </c>
      <c r="AA3" s="248"/>
      <c r="AB3" s="248"/>
      <c r="AC3" s="248"/>
      <c r="AD3" s="248"/>
      <c r="AE3" s="248"/>
      <c r="AF3" s="248"/>
      <c r="AG3" s="248"/>
      <c r="AH3" s="248"/>
      <c r="AI3" s="248"/>
    </row>
    <row r="4" spans="1:35" s="245" customFormat="1" ht="23.1" customHeight="1" x14ac:dyDescent="0.2">
      <c r="B4" s="245" t="s">
        <v>57</v>
      </c>
      <c r="X4" s="249"/>
      <c r="Y4" s="252" t="s">
        <v>58</v>
      </c>
      <c r="Z4" s="314"/>
      <c r="AA4" s="314"/>
      <c r="AB4" s="314"/>
      <c r="AC4" s="314"/>
      <c r="AD4" s="314"/>
      <c r="AE4" s="314"/>
      <c r="AF4" s="248"/>
      <c r="AG4" s="248"/>
      <c r="AH4" s="248"/>
      <c r="AI4" s="248"/>
    </row>
    <row r="5" spans="1:35" s="245" customFormat="1" ht="23.1" customHeight="1" x14ac:dyDescent="0.2">
      <c r="B5" s="245" t="s">
        <v>59</v>
      </c>
      <c r="X5" s="249"/>
      <c r="Y5" s="252" t="s">
        <v>60</v>
      </c>
      <c r="Z5" s="309" t="s">
        <v>61</v>
      </c>
      <c r="AA5" s="309"/>
      <c r="AB5" s="309"/>
      <c r="AC5" s="309"/>
      <c r="AD5" s="309"/>
      <c r="AE5" s="309"/>
      <c r="AF5" s="248"/>
      <c r="AG5" s="248"/>
      <c r="AH5" s="248"/>
      <c r="AI5" s="248"/>
    </row>
    <row r="6" spans="1:35" s="245" customFormat="1" ht="14.4" customHeight="1" x14ac:dyDescent="0.2">
      <c r="X6" s="249"/>
      <c r="Y6" s="252" t="s">
        <v>62</v>
      </c>
      <c r="Z6" s="309" t="s">
        <v>206</v>
      </c>
      <c r="AA6" s="309"/>
      <c r="AB6" s="309"/>
      <c r="AC6" s="309"/>
      <c r="AD6" s="309"/>
      <c r="AE6" s="309"/>
      <c r="AF6" s="248"/>
      <c r="AG6" s="248"/>
      <c r="AH6" s="248"/>
      <c r="AI6" s="248"/>
    </row>
    <row r="7" spans="1:35" s="245" customFormat="1" ht="23.1" customHeight="1" x14ac:dyDescent="0.2">
      <c r="M7" s="308" t="str">
        <f>IF(Z4="","",Z4)</f>
        <v/>
      </c>
      <c r="N7" s="308"/>
      <c r="O7" s="308"/>
      <c r="P7" s="308"/>
      <c r="Q7" s="308"/>
      <c r="R7" s="308"/>
      <c r="S7" s="308"/>
      <c r="T7" s="308"/>
      <c r="U7" s="308"/>
      <c r="V7" s="308"/>
      <c r="X7" s="249"/>
      <c r="Y7" s="252" t="s">
        <v>63</v>
      </c>
      <c r="Z7" s="309" t="s">
        <v>64</v>
      </c>
      <c r="AA7" s="309"/>
      <c r="AB7" s="309"/>
      <c r="AC7" s="309"/>
      <c r="AD7" s="309"/>
      <c r="AE7" s="309"/>
      <c r="AF7" s="248"/>
      <c r="AG7" s="248"/>
      <c r="AH7" s="248"/>
      <c r="AI7" s="248"/>
    </row>
    <row r="8" spans="1:35" s="245" customFormat="1" ht="23.1" customHeight="1" x14ac:dyDescent="0.2">
      <c r="M8" s="308" t="str">
        <f>IF(Z5="","",Z5)</f>
        <v>(例)東京都港区虎ノ門5-11-2</v>
      </c>
      <c r="N8" s="308"/>
      <c r="O8" s="308"/>
      <c r="P8" s="308"/>
      <c r="Q8" s="308"/>
      <c r="R8" s="308"/>
      <c r="S8" s="308"/>
      <c r="T8" s="308"/>
      <c r="U8" s="308"/>
      <c r="V8" s="308"/>
      <c r="X8" s="249"/>
      <c r="Y8" s="250" t="s">
        <v>55</v>
      </c>
      <c r="Z8" s="248"/>
      <c r="AA8" s="248"/>
      <c r="AB8" s="248"/>
      <c r="AC8" s="248"/>
      <c r="AD8" s="248"/>
      <c r="AE8" s="248"/>
      <c r="AF8" s="248"/>
      <c r="AG8" s="248"/>
      <c r="AH8" s="248"/>
      <c r="AI8" s="248"/>
    </row>
    <row r="9" spans="1:35" s="245" customFormat="1" ht="23.1" customHeight="1" x14ac:dyDescent="0.2">
      <c r="M9" s="308" t="str">
        <f>IF(Z6="","",Z6)</f>
        <v>(例)三菱UFJリサーチ&amp;コンサルティング株式会社</v>
      </c>
      <c r="N9" s="308"/>
      <c r="O9" s="308"/>
      <c r="P9" s="308"/>
      <c r="Q9" s="308"/>
      <c r="R9" s="308"/>
      <c r="S9" s="308"/>
      <c r="T9" s="308"/>
      <c r="U9" s="308"/>
      <c r="V9" s="308"/>
      <c r="X9" s="246"/>
      <c r="Y9" s="327"/>
      <c r="Z9" s="327"/>
      <c r="AA9" s="248"/>
      <c r="AB9" s="248"/>
      <c r="AC9" s="248"/>
      <c r="AD9" s="248"/>
      <c r="AE9" s="248"/>
      <c r="AF9" s="248"/>
      <c r="AG9" s="248"/>
      <c r="AH9" s="248"/>
      <c r="AI9" s="248"/>
    </row>
    <row r="10" spans="1:35" s="245" customFormat="1" ht="23.1" customHeight="1" x14ac:dyDescent="0.2">
      <c r="M10" s="308" t="str">
        <f>IF(Z7="","",Z7)</f>
        <v>(例)○○　○○</v>
      </c>
      <c r="N10" s="308"/>
      <c r="O10" s="308"/>
      <c r="P10" s="308"/>
      <c r="Q10" s="308"/>
      <c r="R10" s="308"/>
      <c r="S10" s="308"/>
      <c r="T10" s="308"/>
      <c r="U10" s="308"/>
      <c r="V10" s="308"/>
      <c r="X10" s="249"/>
      <c r="Y10" s="327"/>
      <c r="Z10" s="327"/>
      <c r="AA10" s="248"/>
      <c r="AB10" s="248"/>
      <c r="AC10" s="248"/>
      <c r="AD10" s="248"/>
      <c r="AE10" s="248"/>
      <c r="AF10" s="248"/>
      <c r="AG10" s="248"/>
      <c r="AH10" s="248"/>
      <c r="AI10" s="248"/>
    </row>
    <row r="11" spans="1:35" s="245" customFormat="1" ht="23.1" customHeight="1" x14ac:dyDescent="0.2">
      <c r="X11" s="249"/>
      <c r="Y11" s="253"/>
      <c r="Z11" s="248"/>
      <c r="AA11" s="248"/>
      <c r="AB11" s="248"/>
      <c r="AC11" s="248"/>
      <c r="AD11" s="248"/>
      <c r="AE11" s="248"/>
      <c r="AF11" s="248"/>
      <c r="AG11" s="248"/>
      <c r="AH11" s="248"/>
      <c r="AI11" s="248"/>
    </row>
    <row r="12" spans="1:35" s="245" customFormat="1" ht="11.7" customHeight="1" x14ac:dyDescent="0.2">
      <c r="X12" s="249"/>
      <c r="Y12" s="253"/>
      <c r="Z12" s="249"/>
      <c r="AA12" s="249"/>
      <c r="AB12" s="249"/>
      <c r="AC12" s="249"/>
      <c r="AD12" s="249"/>
      <c r="AE12" s="249"/>
      <c r="AF12" s="248"/>
      <c r="AG12" s="248"/>
      <c r="AH12" s="248"/>
      <c r="AI12" s="248"/>
    </row>
    <row r="13" spans="1:35" s="245" customFormat="1" ht="23.1" customHeight="1" x14ac:dyDescent="0.3">
      <c r="B13" s="328" t="s">
        <v>65</v>
      </c>
      <c r="C13" s="328"/>
      <c r="D13" s="328"/>
      <c r="E13" s="328"/>
      <c r="F13" s="328"/>
      <c r="G13" s="328"/>
      <c r="H13" s="328"/>
      <c r="I13" s="328"/>
      <c r="J13" s="328"/>
      <c r="K13" s="328"/>
      <c r="L13" s="328"/>
      <c r="M13" s="328"/>
      <c r="N13" s="328"/>
      <c r="O13" s="328"/>
      <c r="P13" s="328"/>
      <c r="Q13" s="328"/>
      <c r="R13" s="328"/>
      <c r="S13" s="328"/>
      <c r="T13" s="328"/>
      <c r="U13" s="328"/>
      <c r="V13" s="328"/>
      <c r="X13" s="249"/>
      <c r="Y13" s="253"/>
      <c r="Z13" s="251"/>
      <c r="AA13" s="251"/>
      <c r="AB13" s="251"/>
      <c r="AC13" s="251"/>
      <c r="AD13" s="251"/>
      <c r="AE13" s="251"/>
      <c r="AF13" s="248"/>
      <c r="AG13" s="248"/>
      <c r="AH13" s="248"/>
      <c r="AI13" s="248"/>
    </row>
    <row r="14" spans="1:35" s="245" customFormat="1" ht="23.1" customHeight="1" x14ac:dyDescent="0.2">
      <c r="X14" s="249"/>
      <c r="Y14" s="253"/>
      <c r="Z14" s="249"/>
      <c r="AA14" s="249"/>
      <c r="AB14" s="249"/>
      <c r="AC14" s="249"/>
      <c r="AD14" s="249"/>
      <c r="AE14" s="249"/>
      <c r="AF14" s="248"/>
      <c r="AG14" s="248"/>
      <c r="AH14" s="248"/>
      <c r="AI14" s="248"/>
    </row>
    <row r="15" spans="1:35" s="245" customFormat="1" ht="23.1" customHeight="1" x14ac:dyDescent="0.2">
      <c r="B15" s="329" t="str">
        <f>"令和8年度「二国間クレジット取得等のためのインフラ整備調査事業（JCM実現可能性調査）」"&amp;Y22&amp;"提案のため、下記の通りお見積り申し上げます。"</f>
        <v>令和8年度「二国間クレジット取得等のためのインフラ整備調査事業（JCM実現可能性調査）」〇〇〇〇提案のため、下記の通りお見積り申し上げます。</v>
      </c>
      <c r="C15" s="329"/>
      <c r="D15" s="329"/>
      <c r="E15" s="329"/>
      <c r="F15" s="329"/>
      <c r="G15" s="329"/>
      <c r="H15" s="329"/>
      <c r="I15" s="329"/>
      <c r="J15" s="329"/>
      <c r="K15" s="329"/>
      <c r="L15" s="329"/>
      <c r="M15" s="329"/>
      <c r="N15" s="329"/>
      <c r="O15" s="329"/>
      <c r="P15" s="329"/>
      <c r="Q15" s="329"/>
      <c r="R15" s="329"/>
      <c r="S15" s="329"/>
      <c r="T15" s="329"/>
      <c r="U15" s="329"/>
      <c r="V15" s="329"/>
      <c r="X15" s="249"/>
      <c r="Y15" s="253"/>
      <c r="Z15" s="249"/>
      <c r="AA15" s="249"/>
      <c r="AB15" s="249"/>
      <c r="AC15" s="249"/>
      <c r="AD15" s="249"/>
      <c r="AE15" s="249"/>
      <c r="AF15" s="248"/>
      <c r="AG15" s="248"/>
      <c r="AH15" s="248"/>
      <c r="AI15" s="248"/>
    </row>
    <row r="16" spans="1:35" s="245" customFormat="1" ht="23.1" customHeight="1" x14ac:dyDescent="0.2">
      <c r="B16" s="329"/>
      <c r="C16" s="329"/>
      <c r="D16" s="329"/>
      <c r="E16" s="329"/>
      <c r="F16" s="329"/>
      <c r="G16" s="329"/>
      <c r="H16" s="329"/>
      <c r="I16" s="329"/>
      <c r="J16" s="329"/>
      <c r="K16" s="329"/>
      <c r="L16" s="329"/>
      <c r="M16" s="329"/>
      <c r="N16" s="329"/>
      <c r="O16" s="329"/>
      <c r="P16" s="329"/>
      <c r="Q16" s="329"/>
      <c r="R16" s="329"/>
      <c r="S16" s="329"/>
      <c r="T16" s="329"/>
      <c r="U16" s="329"/>
      <c r="V16" s="329"/>
      <c r="X16" s="249"/>
      <c r="Y16" s="253"/>
      <c r="Z16" s="249"/>
      <c r="AA16" s="249"/>
      <c r="AB16" s="249"/>
      <c r="AC16" s="249"/>
      <c r="AD16" s="249"/>
      <c r="AE16" s="249"/>
      <c r="AF16" s="248"/>
      <c r="AG16" s="248"/>
      <c r="AH16" s="248"/>
      <c r="AI16" s="248"/>
    </row>
    <row r="17" spans="1:35" s="245" customFormat="1" ht="23.1" customHeight="1" x14ac:dyDescent="0.2">
      <c r="X17" s="249"/>
      <c r="Y17" s="253"/>
      <c r="Z17" s="248"/>
      <c r="AA17" s="248"/>
      <c r="AB17" s="248"/>
      <c r="AC17" s="248"/>
      <c r="AD17" s="248"/>
      <c r="AE17" s="248"/>
      <c r="AF17" s="248"/>
      <c r="AG17" s="248"/>
      <c r="AH17" s="248"/>
      <c r="AI17" s="248"/>
    </row>
    <row r="18" spans="1:35" s="245" customFormat="1" ht="23.1" customHeight="1" thickBot="1" x14ac:dyDescent="0.25">
      <c r="B18" s="254" t="s">
        <v>67</v>
      </c>
      <c r="C18" s="254"/>
      <c r="D18" s="254"/>
      <c r="E18" s="254"/>
      <c r="F18" s="326">
        <f>【書式】見積内訳!C11</f>
        <v>0</v>
      </c>
      <c r="G18" s="326"/>
      <c r="H18" s="326"/>
      <c r="I18" s="255" t="s">
        <v>68</v>
      </c>
      <c r="J18" s="255" t="s">
        <v>69</v>
      </c>
      <c r="K18" s="255"/>
      <c r="L18" s="254"/>
      <c r="M18" s="254"/>
      <c r="N18" s="254"/>
      <c r="O18" s="254"/>
      <c r="P18" s="255"/>
      <c r="R18" s="256"/>
      <c r="S18" s="256"/>
      <c r="T18" s="256"/>
      <c r="X18" s="249"/>
      <c r="Y18" s="253"/>
      <c r="Z18" s="248"/>
      <c r="AA18" s="248"/>
      <c r="AB18" s="248"/>
      <c r="AC18" s="248"/>
      <c r="AD18" s="248"/>
      <c r="AE18" s="248"/>
      <c r="AF18" s="248"/>
      <c r="AG18" s="248"/>
      <c r="AH18" s="248"/>
      <c r="AI18" s="248"/>
    </row>
    <row r="19" spans="1:35" s="245" customFormat="1" ht="23.1" customHeight="1" thickTop="1" x14ac:dyDescent="0.2">
      <c r="F19" s="257"/>
      <c r="G19" s="257"/>
      <c r="H19" s="257"/>
      <c r="I19" s="257"/>
      <c r="J19" s="256"/>
      <c r="K19" s="256"/>
      <c r="L19" s="256"/>
      <c r="M19" s="256"/>
      <c r="N19" s="256"/>
      <c r="O19" s="256"/>
      <c r="P19" s="256"/>
      <c r="Q19" s="256"/>
      <c r="R19" s="256"/>
      <c r="S19" s="256"/>
      <c r="T19" s="256"/>
      <c r="X19" s="249"/>
      <c r="Y19" s="253"/>
      <c r="Z19" s="248"/>
      <c r="AA19" s="248"/>
      <c r="AB19" s="248"/>
      <c r="AC19" s="248"/>
      <c r="AD19" s="248"/>
      <c r="AE19" s="248"/>
      <c r="AF19" s="248"/>
      <c r="AG19" s="248"/>
      <c r="AH19" s="248"/>
      <c r="AI19" s="248"/>
    </row>
    <row r="20" spans="1:35" s="245" customFormat="1" ht="23.1" customHeight="1" x14ac:dyDescent="0.2">
      <c r="F20" s="257"/>
      <c r="G20" s="257"/>
      <c r="H20" s="257"/>
      <c r="I20" s="257"/>
      <c r="J20" s="256"/>
      <c r="K20" s="256"/>
      <c r="L20" s="256"/>
      <c r="M20" s="256"/>
      <c r="N20" s="256"/>
      <c r="O20" s="256"/>
      <c r="P20" s="256"/>
      <c r="Q20" s="256"/>
      <c r="R20" s="256"/>
      <c r="S20" s="256"/>
      <c r="T20" s="256"/>
      <c r="X20" s="249"/>
      <c r="Y20" s="253"/>
      <c r="Z20" s="248"/>
      <c r="AA20" s="248"/>
      <c r="AB20" s="248"/>
      <c r="AC20" s="248"/>
      <c r="AD20" s="248"/>
      <c r="AE20" s="248"/>
      <c r="AF20" s="248"/>
      <c r="AG20" s="248"/>
      <c r="AH20" s="248"/>
      <c r="AI20" s="248"/>
    </row>
    <row r="21" spans="1:35" s="245" customFormat="1" ht="23.1" customHeight="1" x14ac:dyDescent="0.3">
      <c r="B21" s="315" t="s">
        <v>70</v>
      </c>
      <c r="C21" s="315"/>
      <c r="D21" s="315"/>
      <c r="X21" s="249"/>
      <c r="Y21" s="251" t="s">
        <v>71</v>
      </c>
      <c r="Z21" s="248"/>
      <c r="AA21" s="248"/>
      <c r="AB21" s="248"/>
      <c r="AC21" s="248"/>
      <c r="AD21" s="248"/>
      <c r="AE21" s="248"/>
      <c r="AF21" s="248"/>
      <c r="AG21" s="248"/>
      <c r="AH21" s="248"/>
      <c r="AI21" s="248"/>
    </row>
    <row r="22" spans="1:35" s="245" customFormat="1" ht="23.1" customHeight="1" x14ac:dyDescent="0.2">
      <c r="B22" s="316" t="str">
        <f>"令和8年度「二国間クレジット取得等のためのインフラ整備調査事業（JCM実現可能性調査）」（"&amp;Y22&amp;"）"</f>
        <v>令和8年度「二国間クレジット取得等のためのインフラ整備調査事業（JCM実現可能性調査）」（〇〇〇〇）</v>
      </c>
      <c r="C22" s="317"/>
      <c r="D22" s="317"/>
      <c r="E22" s="317"/>
      <c r="F22" s="317"/>
      <c r="G22" s="317"/>
      <c r="H22" s="317"/>
      <c r="I22" s="317"/>
      <c r="J22" s="317"/>
      <c r="K22" s="317"/>
      <c r="L22" s="317"/>
      <c r="M22" s="317"/>
      <c r="N22" s="317"/>
      <c r="O22" s="317"/>
      <c r="P22" s="317"/>
      <c r="Q22" s="317"/>
      <c r="R22" s="317"/>
      <c r="S22" s="317"/>
      <c r="T22" s="317"/>
      <c r="U22" s="317"/>
      <c r="V22" s="318"/>
      <c r="X22" s="249"/>
      <c r="Y22" s="325" t="s">
        <v>72</v>
      </c>
      <c r="Z22" s="325"/>
      <c r="AA22" s="325"/>
      <c r="AB22" s="325"/>
      <c r="AC22" s="325"/>
      <c r="AD22" s="325"/>
      <c r="AE22" s="325"/>
      <c r="AF22" s="325"/>
      <c r="AG22" s="325"/>
      <c r="AH22" s="325"/>
      <c r="AI22" s="248"/>
    </row>
    <row r="23" spans="1:35" s="245" customFormat="1" ht="23.1" customHeight="1" x14ac:dyDescent="0.2">
      <c r="B23" s="319"/>
      <c r="C23" s="320"/>
      <c r="D23" s="320"/>
      <c r="E23" s="320"/>
      <c r="F23" s="320"/>
      <c r="G23" s="320"/>
      <c r="H23" s="320"/>
      <c r="I23" s="320"/>
      <c r="J23" s="320"/>
      <c r="K23" s="320"/>
      <c r="L23" s="320"/>
      <c r="M23" s="320"/>
      <c r="N23" s="320"/>
      <c r="O23" s="320"/>
      <c r="P23" s="320"/>
      <c r="Q23" s="320"/>
      <c r="R23" s="320"/>
      <c r="S23" s="320"/>
      <c r="T23" s="320"/>
      <c r="U23" s="320"/>
      <c r="V23" s="321"/>
      <c r="X23" s="249"/>
      <c r="Y23" s="325"/>
      <c r="Z23" s="325"/>
      <c r="AA23" s="325"/>
      <c r="AB23" s="325"/>
      <c r="AC23" s="325"/>
      <c r="AD23" s="325"/>
      <c r="AE23" s="325"/>
      <c r="AF23" s="325"/>
      <c r="AG23" s="325"/>
      <c r="AH23" s="325"/>
      <c r="AI23" s="248"/>
    </row>
    <row r="24" spans="1:35" s="245" customFormat="1" ht="23.1" customHeight="1" x14ac:dyDescent="0.2">
      <c r="B24" s="322"/>
      <c r="C24" s="323"/>
      <c r="D24" s="323"/>
      <c r="E24" s="323"/>
      <c r="F24" s="323"/>
      <c r="G24" s="323"/>
      <c r="H24" s="323"/>
      <c r="I24" s="323"/>
      <c r="J24" s="323"/>
      <c r="K24" s="323"/>
      <c r="L24" s="323"/>
      <c r="M24" s="323"/>
      <c r="N24" s="323"/>
      <c r="O24" s="323"/>
      <c r="P24" s="323"/>
      <c r="Q24" s="323"/>
      <c r="R24" s="323"/>
      <c r="S24" s="323"/>
      <c r="T24" s="323"/>
      <c r="U24" s="323"/>
      <c r="V24" s="324"/>
      <c r="X24" s="249"/>
      <c r="Y24" s="248"/>
      <c r="Z24" s="248"/>
      <c r="AA24" s="248"/>
      <c r="AB24" s="248"/>
      <c r="AC24" s="248"/>
      <c r="AD24" s="248"/>
      <c r="AE24" s="248"/>
      <c r="AF24" s="248"/>
      <c r="AG24" s="248"/>
      <c r="AH24" s="248"/>
      <c r="AI24" s="248"/>
    </row>
    <row r="25" spans="1:35" s="245" customFormat="1" ht="23.1" customHeight="1" x14ac:dyDescent="0.2">
      <c r="X25" s="249"/>
      <c r="Y25" s="248"/>
      <c r="Z25" s="248"/>
      <c r="AA25" s="248"/>
      <c r="AB25" s="248"/>
      <c r="AC25" s="248"/>
      <c r="AD25" s="248"/>
      <c r="AE25" s="248"/>
      <c r="AF25" s="248"/>
      <c r="AG25" s="248"/>
      <c r="AH25" s="248"/>
      <c r="AI25" s="248"/>
    </row>
    <row r="26" spans="1:35" s="245" customFormat="1" ht="23.1" customHeight="1" x14ac:dyDescent="0.2">
      <c r="B26" s="245" t="s">
        <v>73</v>
      </c>
      <c r="X26" s="249"/>
      <c r="Y26" s="248"/>
      <c r="Z26" s="248"/>
      <c r="AA26" s="248"/>
      <c r="AB26" s="248"/>
      <c r="AC26" s="248"/>
      <c r="AD26" s="248"/>
      <c r="AE26" s="248"/>
      <c r="AF26" s="248"/>
      <c r="AG26" s="248"/>
      <c r="AH26" s="248"/>
      <c r="AI26" s="248"/>
    </row>
    <row r="27" spans="1:35" s="245" customFormat="1" ht="23.1" customHeight="1" x14ac:dyDescent="0.2">
      <c r="X27" s="249"/>
      <c r="Y27" s="248"/>
      <c r="Z27" s="248"/>
      <c r="AA27" s="248"/>
      <c r="AB27" s="248"/>
      <c r="AC27" s="248"/>
      <c r="AD27" s="248"/>
      <c r="AE27" s="248"/>
      <c r="AF27" s="248"/>
      <c r="AG27" s="248"/>
      <c r="AH27" s="248"/>
      <c r="AI27" s="248"/>
    </row>
    <row r="28" spans="1:35" s="245" customFormat="1" ht="23.1" customHeight="1" x14ac:dyDescent="0.2">
      <c r="B28" s="245" t="s">
        <v>74</v>
      </c>
      <c r="X28" s="249"/>
      <c r="Y28" s="248"/>
      <c r="Z28" s="248"/>
      <c r="AA28" s="248"/>
      <c r="AB28" s="248"/>
      <c r="AC28" s="248"/>
      <c r="AD28" s="248"/>
      <c r="AE28" s="248"/>
      <c r="AF28" s="248"/>
      <c r="AG28" s="248"/>
      <c r="AH28" s="248"/>
      <c r="AI28" s="248"/>
    </row>
    <row r="29" spans="1:35" ht="23.1" customHeight="1" x14ac:dyDescent="0.2">
      <c r="X29" s="242"/>
      <c r="Y29" s="243"/>
      <c r="Z29" s="243"/>
      <c r="AA29" s="243"/>
      <c r="AB29" s="243"/>
      <c r="AC29" s="243"/>
      <c r="AD29" s="243"/>
      <c r="AE29" s="243"/>
      <c r="AF29" s="243"/>
      <c r="AG29" s="243"/>
      <c r="AH29" s="243"/>
      <c r="AI29" s="243"/>
    </row>
    <row r="30" spans="1:35" x14ac:dyDescent="0.2">
      <c r="A30" s="243"/>
      <c r="B30" s="243"/>
      <c r="C30" s="243"/>
      <c r="D30" s="243"/>
      <c r="E30" s="243"/>
      <c r="F30" s="243"/>
      <c r="G30" s="243"/>
      <c r="H30" s="243"/>
      <c r="I30" s="243"/>
      <c r="J30" s="243"/>
      <c r="K30" s="243"/>
      <c r="L30" s="243"/>
      <c r="M30" s="243"/>
      <c r="N30" s="243"/>
      <c r="O30" s="243"/>
      <c r="P30" s="243"/>
      <c r="Q30" s="243"/>
      <c r="R30" s="243"/>
      <c r="S30" s="243"/>
      <c r="T30" s="243"/>
      <c r="U30" s="243"/>
      <c r="V30" s="243"/>
      <c r="W30" s="243"/>
      <c r="X30" s="242"/>
      <c r="Y30" s="243"/>
      <c r="Z30" s="243"/>
      <c r="AA30" s="243"/>
      <c r="AB30" s="243"/>
      <c r="AC30" s="243"/>
      <c r="AD30" s="243"/>
      <c r="AE30" s="243"/>
      <c r="AF30" s="243"/>
      <c r="AG30" s="243"/>
      <c r="AH30" s="243"/>
      <c r="AI30" s="243"/>
    </row>
  </sheetData>
  <sheetProtection algorithmName="SHA-512" hashValue="i5K+nviM0K0TNtrIw5Mp5lD9an2qBKLk7LOjMGm3tkeW0u8AJeksBcitCFjzo2/PPtu+CpjIDRuucEqTxeGSDQ==" saltValue="OYPvtLc60xBq5RtTNFwQWg==" spinCount="100000" sheet="1" objects="1" scenarios="1"/>
  <mergeCells count="17">
    <mergeCell ref="B21:D21"/>
    <mergeCell ref="B22:V24"/>
    <mergeCell ref="Y22:AH23"/>
    <mergeCell ref="F18:H18"/>
    <mergeCell ref="M8:V8"/>
    <mergeCell ref="M9:V9"/>
    <mergeCell ref="Y9:Z10"/>
    <mergeCell ref="M10:V10"/>
    <mergeCell ref="B13:V13"/>
    <mergeCell ref="B15:V16"/>
    <mergeCell ref="M7:V7"/>
    <mergeCell ref="Z7:AE7"/>
    <mergeCell ref="P2:V2"/>
    <mergeCell ref="Y2:AA2"/>
    <mergeCell ref="Z4:AE4"/>
    <mergeCell ref="Z5:AE5"/>
    <mergeCell ref="Z6:AE6"/>
  </mergeCells>
  <phoneticPr fontId="1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761-239D-4115-9CBB-712F1F4B4CFD}">
  <sheetPr>
    <tabColor rgb="FFFFFF00"/>
    <pageSetUpPr fitToPage="1"/>
  </sheetPr>
  <dimension ref="B1:M66"/>
  <sheetViews>
    <sheetView showGridLines="0" zoomScale="70" zoomScaleNormal="70" zoomScaleSheetLayoutView="85" workbookViewId="0"/>
  </sheetViews>
  <sheetFormatPr defaultColWidth="10" defaultRowHeight="17.399999999999999" x14ac:dyDescent="0.2"/>
  <cols>
    <col min="1" max="1" width="3.33203125" style="258" customWidth="1"/>
    <col min="2" max="2" width="34.109375" style="258" customWidth="1"/>
    <col min="3" max="3" width="17.33203125" style="258" customWidth="1"/>
    <col min="4" max="4" width="16.33203125" style="258" customWidth="1"/>
    <col min="5" max="5" width="10.109375" style="258" customWidth="1"/>
    <col min="6" max="6" width="14.44140625" style="258" customWidth="1"/>
    <col min="7" max="7" width="7.109375" style="258" customWidth="1"/>
    <col min="8" max="10" width="17.33203125" style="258" customWidth="1"/>
    <col min="11" max="11" width="7.6640625" style="258" customWidth="1"/>
    <col min="12" max="12" width="17.33203125" style="258" customWidth="1"/>
    <col min="13" max="13" width="43.44140625" style="258" customWidth="1"/>
    <col min="14" max="16384" width="10" style="258"/>
  </cols>
  <sheetData>
    <row r="1" spans="2:13" ht="11.25" customHeight="1" x14ac:dyDescent="0.2"/>
    <row r="2" spans="2:13" ht="21.75" customHeight="1" x14ac:dyDescent="0.2">
      <c r="B2" s="330" t="s">
        <v>202</v>
      </c>
      <c r="C2" s="330"/>
      <c r="D2" s="330"/>
      <c r="E2" s="330"/>
      <c r="F2" s="330"/>
      <c r="G2" s="330"/>
      <c r="H2" s="330"/>
      <c r="I2" s="330"/>
      <c r="J2" s="330"/>
      <c r="K2" s="259"/>
      <c r="L2" s="259"/>
      <c r="M2" s="259"/>
    </row>
    <row r="3" spans="2:13" ht="18" thickBot="1" x14ac:dyDescent="0.25">
      <c r="B3" s="258" t="s">
        <v>75</v>
      </c>
      <c r="C3" s="260" t="s">
        <v>76</v>
      </c>
    </row>
    <row r="4" spans="2:13" ht="18" thickBot="1" x14ac:dyDescent="0.25">
      <c r="B4" s="272" t="s">
        <v>77</v>
      </c>
      <c r="C4" s="272" t="s">
        <v>78</v>
      </c>
      <c r="D4" s="261"/>
    </row>
    <row r="5" spans="2:13" ht="30" customHeight="1" x14ac:dyDescent="0.2">
      <c r="B5" s="273" t="s">
        <v>79</v>
      </c>
      <c r="C5" s="274">
        <f>I16</f>
        <v>0</v>
      </c>
      <c r="D5" s="262"/>
    </row>
    <row r="6" spans="2:13" ht="30" customHeight="1" x14ac:dyDescent="0.2">
      <c r="B6" s="275" t="s">
        <v>80</v>
      </c>
      <c r="C6" s="276">
        <f>I28</f>
        <v>0</v>
      </c>
      <c r="D6" s="262"/>
    </row>
    <row r="7" spans="2:13" ht="30" customHeight="1" x14ac:dyDescent="0.2">
      <c r="B7" s="277" t="s">
        <v>81</v>
      </c>
      <c r="C7" s="278">
        <f>I58</f>
        <v>0</v>
      </c>
      <c r="D7" s="262"/>
    </row>
    <row r="8" spans="2:13" ht="30" customHeight="1" x14ac:dyDescent="0.2">
      <c r="B8" s="277" t="s">
        <v>82</v>
      </c>
      <c r="C8" s="278">
        <f>I63</f>
        <v>0</v>
      </c>
      <c r="D8" s="262"/>
    </row>
    <row r="9" spans="2:13" ht="30" customHeight="1" x14ac:dyDescent="0.2">
      <c r="B9" s="277" t="s">
        <v>83</v>
      </c>
      <c r="C9" s="278">
        <f>SUM(C5:C8)</f>
        <v>0</v>
      </c>
      <c r="D9" s="263"/>
    </row>
    <row r="10" spans="2:13" ht="30" customHeight="1" x14ac:dyDescent="0.2">
      <c r="B10" s="277" t="s">
        <v>84</v>
      </c>
      <c r="C10" s="278">
        <f>ROUNDDOWN(C9*0.1,0)</f>
        <v>0</v>
      </c>
      <c r="D10" s="263"/>
    </row>
    <row r="11" spans="2:13" ht="30" customHeight="1" thickBot="1" x14ac:dyDescent="0.25">
      <c r="B11" s="279" t="s">
        <v>85</v>
      </c>
      <c r="C11" s="280">
        <f>SUM(C9:C10)</f>
        <v>0</v>
      </c>
      <c r="D11" s="262"/>
    </row>
    <row r="12" spans="2:13" ht="5.25" customHeight="1" x14ac:dyDescent="0.2"/>
    <row r="13" spans="2:13" ht="18" thickBot="1" x14ac:dyDescent="0.25">
      <c r="B13" s="258" t="s">
        <v>86</v>
      </c>
      <c r="I13" s="260" t="s">
        <v>76</v>
      </c>
      <c r="L13" s="260"/>
    </row>
    <row r="14" spans="2:13" ht="12.75" customHeight="1" x14ac:dyDescent="0.2">
      <c r="B14" s="331" t="s">
        <v>87</v>
      </c>
      <c r="C14" s="333" t="s">
        <v>88</v>
      </c>
      <c r="D14" s="333"/>
      <c r="E14" s="333"/>
      <c r="F14" s="333"/>
      <c r="G14" s="333"/>
      <c r="H14" s="334"/>
      <c r="I14" s="337" t="s">
        <v>89</v>
      </c>
    </row>
    <row r="15" spans="2:13" ht="18" thickBot="1" x14ac:dyDescent="0.25">
      <c r="B15" s="332"/>
      <c r="C15" s="335"/>
      <c r="D15" s="335"/>
      <c r="E15" s="335"/>
      <c r="F15" s="335"/>
      <c r="G15" s="335"/>
      <c r="H15" s="336"/>
      <c r="I15" s="338"/>
    </row>
    <row r="16" spans="2:13" ht="24.9" customHeight="1" x14ac:dyDescent="0.2">
      <c r="B16" s="273" t="s">
        <v>79</v>
      </c>
      <c r="C16" s="281"/>
      <c r="D16" s="281"/>
      <c r="E16" s="281"/>
      <c r="F16" s="281"/>
      <c r="G16" s="281"/>
      <c r="H16" s="282"/>
      <c r="I16" s="283">
        <f>SUM(I17:I27)</f>
        <v>0</v>
      </c>
    </row>
    <row r="17" spans="2:10" ht="17.399999999999999" customHeight="1" x14ac:dyDescent="0.2">
      <c r="B17" s="204"/>
      <c r="C17" s="205">
        <v>0</v>
      </c>
      <c r="D17" s="206" t="s">
        <v>90</v>
      </c>
      <c r="E17" s="207">
        <v>0</v>
      </c>
      <c r="F17" s="208" t="s">
        <v>91</v>
      </c>
      <c r="G17" s="209"/>
      <c r="H17" s="210"/>
      <c r="I17" s="169">
        <f>ROUNDDOWN(C17*E17,0)</f>
        <v>0</v>
      </c>
    </row>
    <row r="18" spans="2:10" ht="17.399999999999999" customHeight="1" x14ac:dyDescent="0.2">
      <c r="B18" s="204"/>
      <c r="C18" s="205">
        <v>0</v>
      </c>
      <c r="D18" s="206" t="s">
        <v>90</v>
      </c>
      <c r="E18" s="207">
        <v>0</v>
      </c>
      <c r="F18" s="208" t="s">
        <v>91</v>
      </c>
      <c r="G18" s="209"/>
      <c r="H18" s="210"/>
      <c r="I18" s="169">
        <f>ROUNDDOWN(C18*E18,0)</f>
        <v>0</v>
      </c>
    </row>
    <row r="19" spans="2:10" ht="17.399999999999999" customHeight="1" x14ac:dyDescent="0.2">
      <c r="B19" s="204"/>
      <c r="C19" s="205">
        <v>0</v>
      </c>
      <c r="D19" s="206" t="s">
        <v>90</v>
      </c>
      <c r="E19" s="207">
        <v>0</v>
      </c>
      <c r="F19" s="208" t="s">
        <v>91</v>
      </c>
      <c r="G19" s="209"/>
      <c r="H19" s="210"/>
      <c r="I19" s="169">
        <f>ROUNDDOWN(C19*E19,0)</f>
        <v>0</v>
      </c>
    </row>
    <row r="20" spans="2:10" ht="17.399999999999999" customHeight="1" x14ac:dyDescent="0.2">
      <c r="B20" s="204"/>
      <c r="C20" s="205">
        <v>0</v>
      </c>
      <c r="D20" s="206" t="s">
        <v>90</v>
      </c>
      <c r="E20" s="207">
        <v>0</v>
      </c>
      <c r="F20" s="208" t="s">
        <v>91</v>
      </c>
      <c r="G20" s="209"/>
      <c r="H20" s="210"/>
      <c r="I20" s="169">
        <f>ROUNDDOWN(C20*E20,0)</f>
        <v>0</v>
      </c>
    </row>
    <row r="21" spans="2:10" ht="17.399999999999999" customHeight="1" x14ac:dyDescent="0.2">
      <c r="B21" s="204"/>
      <c r="C21" s="205">
        <v>0</v>
      </c>
      <c r="D21" s="206" t="s">
        <v>90</v>
      </c>
      <c r="E21" s="207">
        <v>0</v>
      </c>
      <c r="F21" s="208" t="s">
        <v>91</v>
      </c>
      <c r="G21" s="209"/>
      <c r="H21" s="210"/>
      <c r="I21" s="169">
        <f t="shared" ref="I21" si="0">ROUNDDOWN(C21*E21,0)</f>
        <v>0</v>
      </c>
    </row>
    <row r="22" spans="2:10" ht="17.399999999999999" customHeight="1" x14ac:dyDescent="0.2">
      <c r="B22" s="204"/>
      <c r="C22" s="205">
        <v>0</v>
      </c>
      <c r="D22" s="206" t="s">
        <v>90</v>
      </c>
      <c r="E22" s="207">
        <v>0</v>
      </c>
      <c r="F22" s="208" t="s">
        <v>91</v>
      </c>
      <c r="G22" s="209"/>
      <c r="H22" s="210"/>
      <c r="I22" s="169">
        <f t="shared" ref="I22:I27" si="1">ROUNDDOWN(C22*E22,0)</f>
        <v>0</v>
      </c>
    </row>
    <row r="23" spans="2:10" ht="17.399999999999999" customHeight="1" x14ac:dyDescent="0.2">
      <c r="B23" s="204"/>
      <c r="C23" s="205">
        <v>0</v>
      </c>
      <c r="D23" s="206" t="s">
        <v>90</v>
      </c>
      <c r="E23" s="207">
        <v>0</v>
      </c>
      <c r="F23" s="208" t="s">
        <v>91</v>
      </c>
      <c r="G23" s="209"/>
      <c r="H23" s="210"/>
      <c r="I23" s="169">
        <f t="shared" si="1"/>
        <v>0</v>
      </c>
    </row>
    <row r="24" spans="2:10" ht="17.399999999999999" customHeight="1" x14ac:dyDescent="0.2">
      <c r="B24" s="204"/>
      <c r="C24" s="205">
        <v>0</v>
      </c>
      <c r="D24" s="206" t="s">
        <v>90</v>
      </c>
      <c r="E24" s="207">
        <v>0</v>
      </c>
      <c r="F24" s="208" t="s">
        <v>91</v>
      </c>
      <c r="G24" s="209"/>
      <c r="H24" s="210"/>
      <c r="I24" s="169">
        <f t="shared" si="1"/>
        <v>0</v>
      </c>
    </row>
    <row r="25" spans="2:10" ht="17.399999999999999" customHeight="1" x14ac:dyDescent="0.2">
      <c r="B25" s="204"/>
      <c r="C25" s="205">
        <v>0</v>
      </c>
      <c r="D25" s="206" t="s">
        <v>93</v>
      </c>
      <c r="E25" s="207">
        <v>0</v>
      </c>
      <c r="F25" s="208" t="s">
        <v>177</v>
      </c>
      <c r="G25" s="209"/>
      <c r="H25" s="210"/>
      <c r="I25" s="169">
        <f t="shared" si="1"/>
        <v>0</v>
      </c>
    </row>
    <row r="26" spans="2:10" ht="17.399999999999999" customHeight="1" x14ac:dyDescent="0.2">
      <c r="B26" s="204"/>
      <c r="C26" s="205">
        <v>0</v>
      </c>
      <c r="D26" s="206" t="s">
        <v>93</v>
      </c>
      <c r="E26" s="207">
        <v>0</v>
      </c>
      <c r="F26" s="208" t="s">
        <v>177</v>
      </c>
      <c r="G26" s="209"/>
      <c r="H26" s="210"/>
      <c r="I26" s="169">
        <f t="shared" si="1"/>
        <v>0</v>
      </c>
    </row>
    <row r="27" spans="2:10" x14ac:dyDescent="0.2">
      <c r="B27" s="204"/>
      <c r="C27" s="211">
        <v>0</v>
      </c>
      <c r="D27" s="212" t="s">
        <v>93</v>
      </c>
      <c r="E27" s="213">
        <v>0</v>
      </c>
      <c r="F27" s="214" t="s">
        <v>177</v>
      </c>
      <c r="G27" s="215"/>
      <c r="H27" s="216"/>
      <c r="I27" s="169">
        <f t="shared" si="1"/>
        <v>0</v>
      </c>
    </row>
    <row r="28" spans="2:10" ht="24.9" customHeight="1" x14ac:dyDescent="0.2">
      <c r="B28" s="277" t="s">
        <v>80</v>
      </c>
      <c r="C28" s="284"/>
      <c r="D28" s="285"/>
      <c r="E28" s="284"/>
      <c r="F28" s="285"/>
      <c r="G28" s="284"/>
      <c r="H28" s="286"/>
      <c r="I28" s="287">
        <f>SUM(I29,I37,I40,I43,I46,I49,I52,I55)</f>
        <v>0</v>
      </c>
    </row>
    <row r="29" spans="2:10" x14ac:dyDescent="0.2">
      <c r="B29" s="264" t="s">
        <v>92</v>
      </c>
      <c r="C29" s="265"/>
      <c r="D29" s="266"/>
      <c r="E29" s="265"/>
      <c r="F29" s="266"/>
      <c r="G29" s="265"/>
      <c r="H29" s="267"/>
      <c r="I29" s="203">
        <f>SUM(I30:I36)</f>
        <v>0</v>
      </c>
    </row>
    <row r="30" spans="2:10" x14ac:dyDescent="0.2">
      <c r="B30" s="217"/>
      <c r="C30" s="205">
        <v>0</v>
      </c>
      <c r="D30" s="218" t="s">
        <v>93</v>
      </c>
      <c r="E30" s="219">
        <v>0</v>
      </c>
      <c r="F30" s="218" t="s">
        <v>94</v>
      </c>
      <c r="G30" s="220"/>
      <c r="H30" s="221"/>
      <c r="I30" s="169">
        <f t="shared" ref="I30:I36" si="2">ROUNDDOWN(C30*E30,0)</f>
        <v>0</v>
      </c>
      <c r="J30" s="268"/>
    </row>
    <row r="31" spans="2:10" x14ac:dyDescent="0.2">
      <c r="B31" s="204"/>
      <c r="C31" s="205">
        <v>0</v>
      </c>
      <c r="D31" s="208" t="s">
        <v>93</v>
      </c>
      <c r="E31" s="207">
        <v>0</v>
      </c>
      <c r="F31" s="208" t="s">
        <v>94</v>
      </c>
      <c r="G31" s="209"/>
      <c r="H31" s="210"/>
      <c r="I31" s="169">
        <f t="shared" si="2"/>
        <v>0</v>
      </c>
    </row>
    <row r="32" spans="2:10" x14ac:dyDescent="0.2">
      <c r="B32" s="204"/>
      <c r="C32" s="205">
        <v>0</v>
      </c>
      <c r="D32" s="208" t="s">
        <v>93</v>
      </c>
      <c r="E32" s="207">
        <v>0</v>
      </c>
      <c r="F32" s="208" t="s">
        <v>94</v>
      </c>
      <c r="G32" s="209"/>
      <c r="H32" s="210"/>
      <c r="I32" s="169">
        <f t="shared" si="2"/>
        <v>0</v>
      </c>
    </row>
    <row r="33" spans="2:11" x14ac:dyDescent="0.2">
      <c r="B33" s="222"/>
      <c r="C33" s="205">
        <v>0</v>
      </c>
      <c r="D33" s="208" t="s">
        <v>93</v>
      </c>
      <c r="E33" s="207">
        <v>0</v>
      </c>
      <c r="F33" s="208" t="s">
        <v>94</v>
      </c>
      <c r="G33" s="209"/>
      <c r="H33" s="210"/>
      <c r="I33" s="169">
        <f t="shared" si="2"/>
        <v>0</v>
      </c>
    </row>
    <row r="34" spans="2:11" x14ac:dyDescent="0.2">
      <c r="B34" s="204"/>
      <c r="C34" s="205">
        <v>0</v>
      </c>
      <c r="D34" s="208" t="s">
        <v>93</v>
      </c>
      <c r="E34" s="207">
        <v>0</v>
      </c>
      <c r="F34" s="208" t="s">
        <v>94</v>
      </c>
      <c r="G34" s="209"/>
      <c r="H34" s="210"/>
      <c r="I34" s="169">
        <f t="shared" si="2"/>
        <v>0</v>
      </c>
    </row>
    <row r="35" spans="2:11" x14ac:dyDescent="0.2">
      <c r="B35" s="223"/>
      <c r="C35" s="205">
        <v>0</v>
      </c>
      <c r="D35" s="208" t="s">
        <v>93</v>
      </c>
      <c r="E35" s="207">
        <v>0</v>
      </c>
      <c r="F35" s="208" t="s">
        <v>94</v>
      </c>
      <c r="G35" s="209"/>
      <c r="H35" s="210"/>
      <c r="I35" s="169">
        <f t="shared" si="2"/>
        <v>0</v>
      </c>
    </row>
    <row r="36" spans="2:11" x14ac:dyDescent="0.2">
      <c r="B36" s="224"/>
      <c r="C36" s="225">
        <v>0</v>
      </c>
      <c r="D36" s="226" t="s">
        <v>93</v>
      </c>
      <c r="E36" s="227">
        <v>0</v>
      </c>
      <c r="F36" s="226" t="s">
        <v>179</v>
      </c>
      <c r="G36" s="228"/>
      <c r="H36" s="229"/>
      <c r="I36" s="189">
        <f t="shared" si="2"/>
        <v>0</v>
      </c>
    </row>
    <row r="37" spans="2:11" x14ac:dyDescent="0.2">
      <c r="B37" s="269" t="s">
        <v>95</v>
      </c>
      <c r="C37" s="187"/>
      <c r="D37" s="185"/>
      <c r="E37" s="187"/>
      <c r="F37" s="185"/>
      <c r="G37" s="187"/>
      <c r="H37" s="188"/>
      <c r="I37" s="189">
        <f>SUM(I38:I39)</f>
        <v>0</v>
      </c>
    </row>
    <row r="38" spans="2:11" x14ac:dyDescent="0.2">
      <c r="B38" s="217"/>
      <c r="C38" s="230">
        <v>0</v>
      </c>
      <c r="D38" s="208" t="s">
        <v>93</v>
      </c>
      <c r="E38" s="207">
        <v>0</v>
      </c>
      <c r="F38" s="208" t="s">
        <v>94</v>
      </c>
      <c r="G38" s="209"/>
      <c r="H38" s="210"/>
      <c r="I38" s="169">
        <f>ROUNDDOWN(C38*E38,0)</f>
        <v>0</v>
      </c>
    </row>
    <row r="39" spans="2:11" x14ac:dyDescent="0.2">
      <c r="B39" s="224"/>
      <c r="C39" s="231">
        <v>0</v>
      </c>
      <c r="D39" s="208" t="s">
        <v>93</v>
      </c>
      <c r="E39" s="207">
        <v>0</v>
      </c>
      <c r="F39" s="208" t="s">
        <v>94</v>
      </c>
      <c r="G39" s="228"/>
      <c r="H39" s="229"/>
      <c r="I39" s="189">
        <f>ROUNDDOWN(C39*E39,0)</f>
        <v>0</v>
      </c>
    </row>
    <row r="40" spans="2:11" x14ac:dyDescent="0.2">
      <c r="B40" s="264" t="s">
        <v>96</v>
      </c>
      <c r="C40" s="265"/>
      <c r="D40" s="266"/>
      <c r="E40" s="265"/>
      <c r="F40" s="266"/>
      <c r="G40" s="265"/>
      <c r="H40" s="267"/>
      <c r="I40" s="189">
        <f>SUM(I41:I42)</f>
        <v>0</v>
      </c>
    </row>
    <row r="41" spans="2:11" x14ac:dyDescent="0.2">
      <c r="B41" s="217"/>
      <c r="C41" s="232">
        <v>0</v>
      </c>
      <c r="D41" s="218" t="s">
        <v>90</v>
      </c>
      <c r="E41" s="219">
        <v>0</v>
      </c>
      <c r="F41" s="218" t="s">
        <v>97</v>
      </c>
      <c r="G41" s="220"/>
      <c r="H41" s="221"/>
      <c r="I41" s="169">
        <f>ROUNDDOWN(C41*E41,0)</f>
        <v>0</v>
      </c>
    </row>
    <row r="42" spans="2:11" x14ac:dyDescent="0.2">
      <c r="B42" s="224"/>
      <c r="C42" s="205">
        <v>0</v>
      </c>
      <c r="D42" s="233" t="s">
        <v>93</v>
      </c>
      <c r="E42" s="227">
        <v>0</v>
      </c>
      <c r="F42" s="226" t="s">
        <v>174</v>
      </c>
      <c r="G42" s="228"/>
      <c r="H42" s="229"/>
      <c r="I42" s="189">
        <f>ROUNDDOWN(C42*E42,0)</f>
        <v>0</v>
      </c>
    </row>
    <row r="43" spans="2:11" x14ac:dyDescent="0.2">
      <c r="B43" s="264" t="s">
        <v>204</v>
      </c>
      <c r="C43" s="265"/>
      <c r="D43" s="266"/>
      <c r="E43" s="265"/>
      <c r="F43" s="266"/>
      <c r="G43" s="265"/>
      <c r="H43" s="267"/>
      <c r="I43" s="189">
        <f>SUM(I44:I45)</f>
        <v>0</v>
      </c>
      <c r="J43" s="167"/>
      <c r="K43" s="167"/>
    </row>
    <row r="44" spans="2:11" x14ac:dyDescent="0.2">
      <c r="B44" s="234"/>
      <c r="C44" s="205">
        <v>0</v>
      </c>
      <c r="D44" s="218" t="s">
        <v>90</v>
      </c>
      <c r="E44" s="219">
        <v>0</v>
      </c>
      <c r="F44" s="218" t="s">
        <v>98</v>
      </c>
      <c r="G44" s="220"/>
      <c r="H44" s="221"/>
      <c r="I44" s="169">
        <f>ROUNDDOWN(C44*E44,0)</f>
        <v>0</v>
      </c>
      <c r="J44" s="167"/>
      <c r="K44" s="167"/>
    </row>
    <row r="45" spans="2:11" x14ac:dyDescent="0.2">
      <c r="B45" s="204"/>
      <c r="C45" s="205">
        <v>0</v>
      </c>
      <c r="D45" s="233" t="s">
        <v>93</v>
      </c>
      <c r="E45" s="227">
        <v>0</v>
      </c>
      <c r="F45" s="226" t="s">
        <v>100</v>
      </c>
      <c r="G45" s="228"/>
      <c r="H45" s="229"/>
      <c r="I45" s="189">
        <f>ROUNDDOWN(C45*E45,0)</f>
        <v>0</v>
      </c>
    </row>
    <row r="46" spans="2:11" x14ac:dyDescent="0.2">
      <c r="B46" s="264" t="s">
        <v>99</v>
      </c>
      <c r="C46" s="265"/>
      <c r="D46" s="266"/>
      <c r="E46" s="270"/>
      <c r="F46" s="266"/>
      <c r="G46" s="265"/>
      <c r="H46" s="267"/>
      <c r="I46" s="189">
        <f>SUM(I47:I48)</f>
        <v>0</v>
      </c>
    </row>
    <row r="47" spans="2:11" x14ac:dyDescent="0.2">
      <c r="B47" s="234"/>
      <c r="C47" s="205">
        <v>0</v>
      </c>
      <c r="D47" s="218" t="s">
        <v>90</v>
      </c>
      <c r="E47" s="219">
        <v>0</v>
      </c>
      <c r="F47" s="218" t="s">
        <v>100</v>
      </c>
      <c r="G47" s="220"/>
      <c r="H47" s="221"/>
      <c r="I47" s="169">
        <f>ROUNDDOWN(C47*E47,0)</f>
        <v>0</v>
      </c>
    </row>
    <row r="48" spans="2:11" x14ac:dyDescent="0.2">
      <c r="B48" s="224"/>
      <c r="C48" s="205">
        <v>0</v>
      </c>
      <c r="D48" s="233" t="s">
        <v>93</v>
      </c>
      <c r="E48" s="227">
        <v>0</v>
      </c>
      <c r="F48" s="226" t="s">
        <v>175</v>
      </c>
      <c r="G48" s="228"/>
      <c r="H48" s="229"/>
      <c r="I48" s="189">
        <f>ROUNDDOWN(C48*E48,0)</f>
        <v>0</v>
      </c>
    </row>
    <row r="49" spans="2:10" x14ac:dyDescent="0.2">
      <c r="B49" s="264" t="s">
        <v>101</v>
      </c>
      <c r="C49" s="265"/>
      <c r="D49" s="266"/>
      <c r="E49" s="270"/>
      <c r="F49" s="266"/>
      <c r="G49" s="265"/>
      <c r="H49" s="267"/>
      <c r="I49" s="189">
        <f>SUM(I50:I51)</f>
        <v>0</v>
      </c>
    </row>
    <row r="50" spans="2:10" x14ac:dyDescent="0.2">
      <c r="B50" s="235"/>
      <c r="C50" s="205">
        <v>0</v>
      </c>
      <c r="D50" s="218" t="s">
        <v>90</v>
      </c>
      <c r="E50" s="219">
        <v>0</v>
      </c>
      <c r="F50" s="218" t="s">
        <v>102</v>
      </c>
      <c r="G50" s="220"/>
      <c r="H50" s="221"/>
      <c r="I50" s="169">
        <f>ROUNDDOWN(C50*E50,0)</f>
        <v>0</v>
      </c>
    </row>
    <row r="51" spans="2:10" x14ac:dyDescent="0.2">
      <c r="B51" s="224"/>
      <c r="C51" s="205">
        <v>0</v>
      </c>
      <c r="D51" s="233" t="s">
        <v>93</v>
      </c>
      <c r="E51" s="227">
        <v>0</v>
      </c>
      <c r="F51" s="226" t="s">
        <v>176</v>
      </c>
      <c r="G51" s="228"/>
      <c r="H51" s="229"/>
      <c r="I51" s="189">
        <f>ROUNDDOWN(C51*E51,0)</f>
        <v>0</v>
      </c>
    </row>
    <row r="52" spans="2:10" x14ac:dyDescent="0.2">
      <c r="B52" s="264" t="s">
        <v>205</v>
      </c>
      <c r="C52" s="265"/>
      <c r="D52" s="266"/>
      <c r="E52" s="270"/>
      <c r="F52" s="266"/>
      <c r="G52" s="265"/>
      <c r="H52" s="267"/>
      <c r="I52" s="189">
        <f>SUM(I53:I54)</f>
        <v>0</v>
      </c>
    </row>
    <row r="53" spans="2:10" x14ac:dyDescent="0.2">
      <c r="B53" s="234"/>
      <c r="C53" s="205">
        <v>0</v>
      </c>
      <c r="D53" s="218" t="s">
        <v>90</v>
      </c>
      <c r="E53" s="219">
        <v>0</v>
      </c>
      <c r="F53" s="218" t="s">
        <v>104</v>
      </c>
      <c r="G53" s="220"/>
      <c r="H53" s="221"/>
      <c r="I53" s="169">
        <f>ROUNDDOWN(C53*E53,0)</f>
        <v>0</v>
      </c>
    </row>
    <row r="54" spans="2:10" x14ac:dyDescent="0.2">
      <c r="B54" s="224"/>
      <c r="C54" s="205">
        <v>0</v>
      </c>
      <c r="D54" s="233" t="s">
        <v>93</v>
      </c>
      <c r="E54" s="227">
        <v>0</v>
      </c>
      <c r="F54" s="226" t="s">
        <v>177</v>
      </c>
      <c r="G54" s="228"/>
      <c r="H54" s="229"/>
      <c r="I54" s="189">
        <f>ROUNDDOWN(C54*E54,0)</f>
        <v>0</v>
      </c>
    </row>
    <row r="55" spans="2:10" x14ac:dyDescent="0.2">
      <c r="B55" s="264" t="s">
        <v>105</v>
      </c>
      <c r="C55" s="265"/>
      <c r="D55" s="266"/>
      <c r="E55" s="270"/>
      <c r="F55" s="266"/>
      <c r="G55" s="265"/>
      <c r="H55" s="267"/>
      <c r="I55" s="189">
        <f>SUM(I56:I57)</f>
        <v>0</v>
      </c>
    </row>
    <row r="56" spans="2:10" x14ac:dyDescent="0.2">
      <c r="B56" s="217"/>
      <c r="C56" s="205">
        <v>0</v>
      </c>
      <c r="D56" s="218" t="s">
        <v>90</v>
      </c>
      <c r="E56" s="219">
        <v>0</v>
      </c>
      <c r="F56" s="218" t="s">
        <v>106</v>
      </c>
      <c r="G56" s="220"/>
      <c r="H56" s="221"/>
      <c r="I56" s="169">
        <f>ROUNDDOWN(C56*E56,0)</f>
        <v>0</v>
      </c>
    </row>
    <row r="57" spans="2:10" x14ac:dyDescent="0.2">
      <c r="B57" s="224"/>
      <c r="C57" s="205">
        <v>0</v>
      </c>
      <c r="D57" s="233" t="s">
        <v>93</v>
      </c>
      <c r="E57" s="227">
        <v>0</v>
      </c>
      <c r="F57" s="226" t="s">
        <v>120</v>
      </c>
      <c r="G57" s="228"/>
      <c r="H57" s="229"/>
      <c r="I57" s="189">
        <f>ROUNDDOWN(C57*E57,0)</f>
        <v>0</v>
      </c>
    </row>
    <row r="58" spans="2:10" ht="24.9" customHeight="1" x14ac:dyDescent="0.2">
      <c r="B58" s="277" t="s">
        <v>81</v>
      </c>
      <c r="C58" s="284"/>
      <c r="D58" s="285"/>
      <c r="E58" s="284"/>
      <c r="F58" s="285"/>
      <c r="G58" s="284"/>
      <c r="H58" s="286"/>
      <c r="I58" s="287">
        <f>SUM(I59:I62)</f>
        <v>0</v>
      </c>
    </row>
    <row r="59" spans="2:10" x14ac:dyDescent="0.2">
      <c r="B59" s="222"/>
      <c r="C59" s="205">
        <v>0</v>
      </c>
      <c r="D59" s="236" t="s">
        <v>90</v>
      </c>
      <c r="E59" s="237">
        <v>1</v>
      </c>
      <c r="F59" s="236" t="s">
        <v>107</v>
      </c>
      <c r="G59" s="237"/>
      <c r="H59" s="238"/>
      <c r="I59" s="169">
        <f>ROUNDDOWN(C59*E59,0)</f>
        <v>0</v>
      </c>
      <c r="J59" s="339"/>
    </row>
    <row r="60" spans="2:10" x14ac:dyDescent="0.2">
      <c r="B60" s="222"/>
      <c r="C60" s="205">
        <v>0</v>
      </c>
      <c r="D60" s="208" t="s">
        <v>90</v>
      </c>
      <c r="E60" s="209">
        <v>1</v>
      </c>
      <c r="F60" s="208" t="s">
        <v>107</v>
      </c>
      <c r="G60" s="209"/>
      <c r="H60" s="210"/>
      <c r="I60" s="169">
        <f>ROUNDDOWN(C60*E60,0)</f>
        <v>0</v>
      </c>
      <c r="J60" s="339"/>
    </row>
    <row r="61" spans="2:10" x14ac:dyDescent="0.2">
      <c r="B61" s="204"/>
      <c r="C61" s="205">
        <v>0</v>
      </c>
      <c r="D61" s="208" t="s">
        <v>93</v>
      </c>
      <c r="E61" s="209">
        <v>1</v>
      </c>
      <c r="F61" s="208" t="s">
        <v>178</v>
      </c>
      <c r="G61" s="209"/>
      <c r="H61" s="210"/>
      <c r="I61" s="169">
        <f>ROUNDDOWN(C61*E61,0)</f>
        <v>0</v>
      </c>
      <c r="J61" s="339"/>
    </row>
    <row r="62" spans="2:10" x14ac:dyDescent="0.2">
      <c r="B62" s="239"/>
      <c r="C62" s="240">
        <v>0</v>
      </c>
      <c r="D62" s="214" t="s">
        <v>93</v>
      </c>
      <c r="E62" s="215">
        <v>1</v>
      </c>
      <c r="F62" s="214" t="s">
        <v>178</v>
      </c>
      <c r="G62" s="215"/>
      <c r="H62" s="216"/>
      <c r="I62" s="202">
        <f>ROUNDDOWN(C62*E62,0)</f>
        <v>0</v>
      </c>
      <c r="J62" s="271"/>
    </row>
    <row r="63" spans="2:10" ht="24.9" customHeight="1" x14ac:dyDescent="0.2">
      <c r="B63" s="277" t="s">
        <v>82</v>
      </c>
      <c r="C63" s="289"/>
      <c r="D63" s="288"/>
      <c r="E63" s="215">
        <v>10</v>
      </c>
      <c r="F63" s="288" t="s">
        <v>108</v>
      </c>
      <c r="G63" s="289"/>
      <c r="H63" s="290"/>
      <c r="I63" s="291">
        <f>ROUNDDOWN((I16+I28)*E63%,0)</f>
        <v>0</v>
      </c>
    </row>
    <row r="64" spans="2:10" ht="24.9" customHeight="1" x14ac:dyDescent="0.2">
      <c r="B64" s="292" t="s">
        <v>83</v>
      </c>
      <c r="C64" s="293"/>
      <c r="D64" s="285"/>
      <c r="E64" s="285"/>
      <c r="F64" s="285"/>
      <c r="G64" s="285"/>
      <c r="H64" s="294"/>
      <c r="I64" s="295">
        <f>SUM(I16,I28,I58,I63)</f>
        <v>0</v>
      </c>
    </row>
    <row r="65" spans="2:9" ht="24.9" customHeight="1" x14ac:dyDescent="0.2">
      <c r="B65" s="277" t="s">
        <v>84</v>
      </c>
      <c r="C65" s="293"/>
      <c r="D65" s="285"/>
      <c r="E65" s="285"/>
      <c r="F65" s="285"/>
      <c r="G65" s="285"/>
      <c r="H65" s="294"/>
      <c r="I65" s="295">
        <f>ROUNDDOWN(I64*0.1,0)</f>
        <v>0</v>
      </c>
    </row>
    <row r="66" spans="2:9" ht="24.9" customHeight="1" thickBot="1" x14ac:dyDescent="0.25">
      <c r="B66" s="279" t="s">
        <v>85</v>
      </c>
      <c r="C66" s="296"/>
      <c r="D66" s="297"/>
      <c r="E66" s="296"/>
      <c r="F66" s="297"/>
      <c r="G66" s="296"/>
      <c r="H66" s="298"/>
      <c r="I66" s="299">
        <f>SUM(I16,I28,I58,I63,I65)</f>
        <v>0</v>
      </c>
    </row>
  </sheetData>
  <sheetProtection algorithmName="SHA-512" hashValue="F4Iq5gTQE3oqjjbomTsW8S6DbgQFmqNprTO3TvlNS9gGclX4WeRuidKXjW/69sLh42EpUveiE7A253aeAc1oEw==" saltValue="v1tzgmwYgaryet6u/0kOKA==" spinCount="100000" sheet="1" objects="1" scenarios="1" formatCells="0" formatColumns="0" formatRows="0" insertColumns="0" insertRows="0" insertHyperlinks="0" deleteColumns="0" deleteRows="0" selectLockedCells="1" sort="0" autoFilter="0"/>
  <mergeCells count="5">
    <mergeCell ref="B2:J2"/>
    <mergeCell ref="B14:B15"/>
    <mergeCell ref="C14:H15"/>
    <mergeCell ref="I14:I15"/>
    <mergeCell ref="J59:J61"/>
  </mergeCells>
  <phoneticPr fontId="12"/>
  <pageMargins left="0.70866141732283472" right="0.70866141732283472" top="1.1417322834645669" bottom="0.74803149606299213" header="0.31496062992125984" footer="0.31496062992125984"/>
  <pageSetup paperSize="9" scale="58" orientation="portrait" r:id="rId1"/>
  <headerFooter differentFirst="1"/>
  <ignoredErrors>
    <ignoredError sqref="I52 I49 I55 I58 I37 I40 I4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B8C9-1ABE-49E8-BBB5-DD8E7EB84D23}">
  <sheetPr>
    <tabColor rgb="FFFFFF00"/>
    <pageSetUpPr fitToPage="1"/>
  </sheetPr>
  <dimension ref="B1:M66"/>
  <sheetViews>
    <sheetView zoomScale="70" zoomScaleNormal="70" zoomScaleSheetLayoutView="85" workbookViewId="0"/>
  </sheetViews>
  <sheetFormatPr defaultColWidth="10" defaultRowHeight="17.399999999999999" x14ac:dyDescent="0.2"/>
  <cols>
    <col min="1" max="1" width="3.33203125" style="258" customWidth="1"/>
    <col min="2" max="2" width="34.109375" style="258" customWidth="1"/>
    <col min="3" max="3" width="17.33203125" style="258" customWidth="1"/>
    <col min="4" max="4" width="16.33203125" style="258" customWidth="1"/>
    <col min="5" max="5" width="10.109375" style="258" customWidth="1"/>
    <col min="6" max="6" width="14.44140625" style="258" customWidth="1"/>
    <col min="7" max="7" width="7.109375" style="258" customWidth="1"/>
    <col min="8" max="10" width="17.33203125" style="258" customWidth="1"/>
    <col min="11" max="11" width="7.6640625" style="258" customWidth="1"/>
    <col min="12" max="12" width="17.33203125" style="258" customWidth="1"/>
    <col min="13" max="13" width="43.44140625" style="258" customWidth="1"/>
    <col min="14" max="16384" width="10" style="258"/>
  </cols>
  <sheetData>
    <row r="1" spans="2:13" ht="11.25" customHeight="1" x14ac:dyDescent="0.2"/>
    <row r="2" spans="2:13" ht="21.75" customHeight="1" x14ac:dyDescent="0.2">
      <c r="B2" s="340" t="s">
        <v>203</v>
      </c>
      <c r="C2" s="340"/>
      <c r="D2" s="340"/>
      <c r="E2" s="340"/>
      <c r="F2" s="340"/>
      <c r="G2" s="340"/>
      <c r="H2" s="340"/>
      <c r="I2" s="340"/>
      <c r="J2" s="340"/>
      <c r="K2" s="259"/>
      <c r="L2" s="259"/>
      <c r="M2" s="259"/>
    </row>
    <row r="3" spans="2:13" ht="18" thickBot="1" x14ac:dyDescent="0.25">
      <c r="B3" s="258" t="s">
        <v>75</v>
      </c>
      <c r="C3" s="260" t="s">
        <v>76</v>
      </c>
    </row>
    <row r="4" spans="2:13" ht="18" thickBot="1" x14ac:dyDescent="0.25">
      <c r="B4" s="272" t="s">
        <v>77</v>
      </c>
      <c r="C4" s="272" t="s">
        <v>78</v>
      </c>
      <c r="D4" s="261"/>
    </row>
    <row r="5" spans="2:13" ht="30" customHeight="1" x14ac:dyDescent="0.2">
      <c r="B5" s="273" t="s">
        <v>79</v>
      </c>
      <c r="C5" s="274">
        <f>I16</f>
        <v>0</v>
      </c>
      <c r="D5" s="262"/>
    </row>
    <row r="6" spans="2:13" ht="30" customHeight="1" x14ac:dyDescent="0.2">
      <c r="B6" s="275" t="s">
        <v>80</v>
      </c>
      <c r="C6" s="276">
        <f>I28</f>
        <v>0</v>
      </c>
      <c r="D6" s="262"/>
    </row>
    <row r="7" spans="2:13" ht="30" customHeight="1" x14ac:dyDescent="0.2">
      <c r="B7" s="277" t="s">
        <v>81</v>
      </c>
      <c r="C7" s="278">
        <f>I58</f>
        <v>0</v>
      </c>
      <c r="D7" s="262"/>
    </row>
    <row r="8" spans="2:13" ht="30" customHeight="1" x14ac:dyDescent="0.2">
      <c r="B8" s="277" t="s">
        <v>82</v>
      </c>
      <c r="C8" s="278">
        <f>I63</f>
        <v>0</v>
      </c>
      <c r="D8" s="262"/>
    </row>
    <row r="9" spans="2:13" ht="30" customHeight="1" x14ac:dyDescent="0.2">
      <c r="B9" s="277" t="s">
        <v>83</v>
      </c>
      <c r="C9" s="278">
        <f>SUM(C5:C8)</f>
        <v>0</v>
      </c>
      <c r="D9" s="263"/>
    </row>
    <row r="10" spans="2:13" ht="30" customHeight="1" x14ac:dyDescent="0.2">
      <c r="B10" s="277" t="s">
        <v>84</v>
      </c>
      <c r="C10" s="278">
        <f>ROUNDDOWN(C9*0.1,0)</f>
        <v>0</v>
      </c>
      <c r="D10" s="263"/>
    </row>
    <row r="11" spans="2:13" ht="30" customHeight="1" thickBot="1" x14ac:dyDescent="0.25">
      <c r="B11" s="279" t="s">
        <v>85</v>
      </c>
      <c r="C11" s="280">
        <f>SUM(C9:C10)</f>
        <v>0</v>
      </c>
      <c r="D11" s="262"/>
    </row>
    <row r="12" spans="2:13" ht="5.25" customHeight="1" x14ac:dyDescent="0.2"/>
    <row r="13" spans="2:13" ht="18" thickBot="1" x14ac:dyDescent="0.25">
      <c r="B13" s="258" t="s">
        <v>86</v>
      </c>
      <c r="I13" s="260" t="s">
        <v>76</v>
      </c>
      <c r="L13" s="260"/>
    </row>
    <row r="14" spans="2:13" ht="12.75" customHeight="1" x14ac:dyDescent="0.2">
      <c r="B14" s="331" t="s">
        <v>87</v>
      </c>
      <c r="C14" s="333" t="s">
        <v>88</v>
      </c>
      <c r="D14" s="333"/>
      <c r="E14" s="333"/>
      <c r="F14" s="333"/>
      <c r="G14" s="333"/>
      <c r="H14" s="334"/>
      <c r="I14" s="337" t="s">
        <v>89</v>
      </c>
    </row>
    <row r="15" spans="2:13" ht="18" thickBot="1" x14ac:dyDescent="0.25">
      <c r="B15" s="332"/>
      <c r="C15" s="335"/>
      <c r="D15" s="335"/>
      <c r="E15" s="335"/>
      <c r="F15" s="335"/>
      <c r="G15" s="335"/>
      <c r="H15" s="336"/>
      <c r="I15" s="338"/>
    </row>
    <row r="16" spans="2:13" ht="24.9" customHeight="1" x14ac:dyDescent="0.2">
      <c r="B16" s="273" t="s">
        <v>79</v>
      </c>
      <c r="C16" s="281"/>
      <c r="D16" s="281"/>
      <c r="E16" s="281"/>
      <c r="F16" s="281"/>
      <c r="G16" s="281"/>
      <c r="H16" s="282"/>
      <c r="I16" s="283">
        <f>SUM(I17:I27)</f>
        <v>0</v>
      </c>
    </row>
    <row r="17" spans="2:10" ht="17.399999999999999" customHeight="1" x14ac:dyDescent="0.2">
      <c r="B17" s="162"/>
      <c r="C17" s="163">
        <v>0</v>
      </c>
      <c r="D17" s="164" t="s">
        <v>90</v>
      </c>
      <c r="E17" s="165">
        <v>0</v>
      </c>
      <c r="F17" s="166" t="s">
        <v>91</v>
      </c>
      <c r="G17" s="167"/>
      <c r="H17" s="168"/>
      <c r="I17" s="169">
        <f t="shared" ref="I17:I27" si="0">ROUNDDOWN(C17*E17,0)</f>
        <v>0</v>
      </c>
    </row>
    <row r="18" spans="2:10" ht="17.399999999999999" customHeight="1" x14ac:dyDescent="0.2">
      <c r="B18" s="162"/>
      <c r="C18" s="163">
        <v>0</v>
      </c>
      <c r="D18" s="164" t="s">
        <v>90</v>
      </c>
      <c r="E18" s="165">
        <v>0</v>
      </c>
      <c r="F18" s="166" t="s">
        <v>91</v>
      </c>
      <c r="G18" s="167"/>
      <c r="H18" s="168"/>
      <c r="I18" s="169">
        <f t="shared" si="0"/>
        <v>0</v>
      </c>
    </row>
    <row r="19" spans="2:10" ht="17.399999999999999" customHeight="1" x14ac:dyDescent="0.2">
      <c r="B19" s="162"/>
      <c r="C19" s="163">
        <v>0</v>
      </c>
      <c r="D19" s="164" t="s">
        <v>90</v>
      </c>
      <c r="E19" s="165">
        <v>0</v>
      </c>
      <c r="F19" s="166" t="s">
        <v>91</v>
      </c>
      <c r="G19" s="167"/>
      <c r="H19" s="168"/>
      <c r="I19" s="169">
        <f t="shared" si="0"/>
        <v>0</v>
      </c>
    </row>
    <row r="20" spans="2:10" ht="17.399999999999999" customHeight="1" x14ac:dyDescent="0.2">
      <c r="B20" s="162"/>
      <c r="C20" s="163">
        <v>0</v>
      </c>
      <c r="D20" s="164" t="s">
        <v>90</v>
      </c>
      <c r="E20" s="165">
        <v>0</v>
      </c>
      <c r="F20" s="166" t="s">
        <v>91</v>
      </c>
      <c r="G20" s="167"/>
      <c r="H20" s="168"/>
      <c r="I20" s="169">
        <f t="shared" si="0"/>
        <v>0</v>
      </c>
    </row>
    <row r="21" spans="2:10" ht="17.399999999999999" customHeight="1" x14ac:dyDescent="0.2">
      <c r="B21" s="162"/>
      <c r="C21" s="163">
        <v>0</v>
      </c>
      <c r="D21" s="164" t="s">
        <v>90</v>
      </c>
      <c r="E21" s="165">
        <v>0</v>
      </c>
      <c r="F21" s="166" t="s">
        <v>91</v>
      </c>
      <c r="G21" s="167"/>
      <c r="H21" s="168"/>
      <c r="I21" s="169">
        <f t="shared" si="0"/>
        <v>0</v>
      </c>
    </row>
    <row r="22" spans="2:10" ht="17.399999999999999" customHeight="1" x14ac:dyDescent="0.2">
      <c r="B22" s="162"/>
      <c r="C22" s="163">
        <v>0</v>
      </c>
      <c r="D22" s="164" t="s">
        <v>90</v>
      </c>
      <c r="E22" s="165">
        <v>0</v>
      </c>
      <c r="F22" s="166" t="s">
        <v>91</v>
      </c>
      <c r="G22" s="167"/>
      <c r="H22" s="168"/>
      <c r="I22" s="169">
        <f t="shared" si="0"/>
        <v>0</v>
      </c>
    </row>
    <row r="23" spans="2:10" ht="17.399999999999999" customHeight="1" x14ac:dyDescent="0.2">
      <c r="B23" s="162"/>
      <c r="C23" s="163">
        <v>0</v>
      </c>
      <c r="D23" s="164" t="s">
        <v>90</v>
      </c>
      <c r="E23" s="165">
        <v>0</v>
      </c>
      <c r="F23" s="166" t="s">
        <v>91</v>
      </c>
      <c r="G23" s="167"/>
      <c r="H23" s="168"/>
      <c r="I23" s="169">
        <f t="shared" si="0"/>
        <v>0</v>
      </c>
    </row>
    <row r="24" spans="2:10" ht="17.399999999999999" customHeight="1" x14ac:dyDescent="0.2">
      <c r="B24" s="162"/>
      <c r="C24" s="163">
        <v>0</v>
      </c>
      <c r="D24" s="164" t="s">
        <v>90</v>
      </c>
      <c r="E24" s="165">
        <v>0</v>
      </c>
      <c r="F24" s="166" t="s">
        <v>91</v>
      </c>
      <c r="G24" s="167"/>
      <c r="H24" s="168"/>
      <c r="I24" s="169">
        <f t="shared" si="0"/>
        <v>0</v>
      </c>
    </row>
    <row r="25" spans="2:10" ht="17.399999999999999" customHeight="1" x14ac:dyDescent="0.2">
      <c r="B25" s="162"/>
      <c r="C25" s="163">
        <v>0</v>
      </c>
      <c r="D25" s="164" t="s">
        <v>93</v>
      </c>
      <c r="E25" s="165">
        <v>0</v>
      </c>
      <c r="F25" s="166" t="s">
        <v>177</v>
      </c>
      <c r="G25" s="167"/>
      <c r="H25" s="168"/>
      <c r="I25" s="169">
        <f t="shared" si="0"/>
        <v>0</v>
      </c>
    </row>
    <row r="26" spans="2:10" ht="17.399999999999999" customHeight="1" x14ac:dyDescent="0.2">
      <c r="B26" s="162"/>
      <c r="C26" s="163">
        <v>0</v>
      </c>
      <c r="D26" s="164" t="s">
        <v>93</v>
      </c>
      <c r="E26" s="165">
        <v>0</v>
      </c>
      <c r="F26" s="166" t="s">
        <v>177</v>
      </c>
      <c r="G26" s="167"/>
      <c r="H26" s="168"/>
      <c r="I26" s="169">
        <f t="shared" si="0"/>
        <v>0</v>
      </c>
    </row>
    <row r="27" spans="2:10" x14ac:dyDescent="0.2">
      <c r="B27" s="162"/>
      <c r="C27" s="170">
        <v>0</v>
      </c>
      <c r="D27" s="171" t="s">
        <v>93</v>
      </c>
      <c r="E27" s="172">
        <v>0</v>
      </c>
      <c r="F27" s="173" t="s">
        <v>177</v>
      </c>
      <c r="G27" s="174"/>
      <c r="H27" s="175"/>
      <c r="I27" s="169">
        <f t="shared" si="0"/>
        <v>0</v>
      </c>
    </row>
    <row r="28" spans="2:10" ht="24.9" customHeight="1" x14ac:dyDescent="0.2">
      <c r="B28" s="277" t="s">
        <v>80</v>
      </c>
      <c r="C28" s="284"/>
      <c r="D28" s="285"/>
      <c r="E28" s="300"/>
      <c r="F28" s="285"/>
      <c r="G28" s="284"/>
      <c r="H28" s="286"/>
      <c r="I28" s="287">
        <f>SUM(I29,I37,I40,I43,I46,I49,I52,I55)</f>
        <v>0</v>
      </c>
    </row>
    <row r="29" spans="2:10" x14ac:dyDescent="0.2">
      <c r="B29" s="264" t="s">
        <v>92</v>
      </c>
      <c r="C29" s="265"/>
      <c r="D29" s="266"/>
      <c r="E29" s="270"/>
      <c r="F29" s="266"/>
      <c r="G29" s="265"/>
      <c r="H29" s="267"/>
      <c r="I29" s="203">
        <f>SUM(I30:I36)</f>
        <v>0</v>
      </c>
    </row>
    <row r="30" spans="2:10" x14ac:dyDescent="0.2">
      <c r="B30" s="176"/>
      <c r="C30" s="163">
        <v>0</v>
      </c>
      <c r="D30" s="177" t="s">
        <v>93</v>
      </c>
      <c r="E30" s="178">
        <v>0</v>
      </c>
      <c r="F30" s="177" t="s">
        <v>94</v>
      </c>
      <c r="G30" s="179"/>
      <c r="H30" s="180"/>
      <c r="I30" s="169">
        <f t="shared" ref="I30:I36" si="1">ROUNDDOWN(C30*E30,0)</f>
        <v>0</v>
      </c>
      <c r="J30" s="268"/>
    </row>
    <row r="31" spans="2:10" x14ac:dyDescent="0.2">
      <c r="B31" s="162"/>
      <c r="C31" s="163">
        <v>0</v>
      </c>
      <c r="D31" s="166" t="s">
        <v>93</v>
      </c>
      <c r="E31" s="165">
        <v>0</v>
      </c>
      <c r="F31" s="166" t="s">
        <v>94</v>
      </c>
      <c r="G31" s="167"/>
      <c r="H31" s="168"/>
      <c r="I31" s="169">
        <f t="shared" si="1"/>
        <v>0</v>
      </c>
    </row>
    <row r="32" spans="2:10" x14ac:dyDescent="0.2">
      <c r="B32" s="162"/>
      <c r="C32" s="163">
        <v>0</v>
      </c>
      <c r="D32" s="166" t="s">
        <v>93</v>
      </c>
      <c r="E32" s="165">
        <v>0</v>
      </c>
      <c r="F32" s="166" t="s">
        <v>94</v>
      </c>
      <c r="G32" s="167"/>
      <c r="H32" s="168"/>
      <c r="I32" s="169">
        <f>ROUNDDOWN(C32*E32,0)</f>
        <v>0</v>
      </c>
    </row>
    <row r="33" spans="2:11" x14ac:dyDescent="0.2">
      <c r="B33" s="181"/>
      <c r="C33" s="163">
        <v>0</v>
      </c>
      <c r="D33" s="166" t="s">
        <v>93</v>
      </c>
      <c r="E33" s="165">
        <v>0</v>
      </c>
      <c r="F33" s="166" t="s">
        <v>94</v>
      </c>
      <c r="G33" s="167"/>
      <c r="H33" s="168"/>
      <c r="I33" s="169">
        <f t="shared" si="1"/>
        <v>0</v>
      </c>
    </row>
    <row r="34" spans="2:11" x14ac:dyDescent="0.2">
      <c r="B34" s="162"/>
      <c r="C34" s="163">
        <v>0</v>
      </c>
      <c r="D34" s="166" t="s">
        <v>93</v>
      </c>
      <c r="E34" s="165">
        <v>0</v>
      </c>
      <c r="F34" s="166" t="s">
        <v>94</v>
      </c>
      <c r="G34" s="167"/>
      <c r="H34" s="168"/>
      <c r="I34" s="169">
        <f t="shared" si="1"/>
        <v>0</v>
      </c>
    </row>
    <row r="35" spans="2:11" x14ac:dyDescent="0.2">
      <c r="B35" s="182"/>
      <c r="C35" s="163">
        <v>0</v>
      </c>
      <c r="D35" s="166" t="s">
        <v>93</v>
      </c>
      <c r="E35" s="165">
        <v>0</v>
      </c>
      <c r="F35" s="166" t="s">
        <v>94</v>
      </c>
      <c r="G35" s="167"/>
      <c r="H35" s="168"/>
      <c r="I35" s="169">
        <f t="shared" si="1"/>
        <v>0</v>
      </c>
    </row>
    <row r="36" spans="2:11" x14ac:dyDescent="0.2">
      <c r="B36" s="183"/>
      <c r="C36" s="184">
        <v>0</v>
      </c>
      <c r="D36" s="185" t="s">
        <v>93</v>
      </c>
      <c r="E36" s="186">
        <v>0</v>
      </c>
      <c r="F36" s="185" t="s">
        <v>179</v>
      </c>
      <c r="G36" s="187"/>
      <c r="H36" s="188"/>
      <c r="I36" s="189">
        <f t="shared" si="1"/>
        <v>0</v>
      </c>
    </row>
    <row r="37" spans="2:11" x14ac:dyDescent="0.2">
      <c r="B37" s="269" t="s">
        <v>95</v>
      </c>
      <c r="C37" s="187"/>
      <c r="D37" s="185"/>
      <c r="E37" s="186"/>
      <c r="F37" s="185"/>
      <c r="G37" s="187"/>
      <c r="H37" s="188"/>
      <c r="I37" s="189">
        <f>SUM(I38:I39)</f>
        <v>0</v>
      </c>
    </row>
    <row r="38" spans="2:11" x14ac:dyDescent="0.2">
      <c r="B38" s="176"/>
      <c r="C38" s="190">
        <v>0</v>
      </c>
      <c r="D38" s="166" t="s">
        <v>93</v>
      </c>
      <c r="E38" s="165">
        <v>0</v>
      </c>
      <c r="F38" s="166" t="s">
        <v>94</v>
      </c>
      <c r="G38" s="167"/>
      <c r="H38" s="168"/>
      <c r="I38" s="169">
        <f>ROUNDDOWN(C38*E38,0)</f>
        <v>0</v>
      </c>
    </row>
    <row r="39" spans="2:11" x14ac:dyDescent="0.2">
      <c r="B39" s="183"/>
      <c r="C39" s="191">
        <v>0</v>
      </c>
      <c r="D39" s="166" t="s">
        <v>93</v>
      </c>
      <c r="E39" s="165">
        <v>0</v>
      </c>
      <c r="F39" s="166" t="s">
        <v>94</v>
      </c>
      <c r="G39" s="187"/>
      <c r="H39" s="188"/>
      <c r="I39" s="189">
        <f>ROUNDDOWN(C39*E39,0)</f>
        <v>0</v>
      </c>
    </row>
    <row r="40" spans="2:11" x14ac:dyDescent="0.2">
      <c r="B40" s="264" t="s">
        <v>96</v>
      </c>
      <c r="C40" s="265"/>
      <c r="D40" s="266"/>
      <c r="E40" s="270"/>
      <c r="F40" s="266"/>
      <c r="G40" s="265"/>
      <c r="H40" s="267"/>
      <c r="I40" s="189">
        <f>SUM(I41:I42)</f>
        <v>0</v>
      </c>
    </row>
    <row r="41" spans="2:11" x14ac:dyDescent="0.2">
      <c r="B41" s="176"/>
      <c r="C41" s="192">
        <v>0</v>
      </c>
      <c r="D41" s="177" t="s">
        <v>90</v>
      </c>
      <c r="E41" s="178">
        <v>0</v>
      </c>
      <c r="F41" s="177" t="s">
        <v>97</v>
      </c>
      <c r="G41" s="179"/>
      <c r="H41" s="180"/>
      <c r="I41" s="169">
        <f>ROUNDDOWN(C41*E41,0)</f>
        <v>0</v>
      </c>
    </row>
    <row r="42" spans="2:11" x14ac:dyDescent="0.2">
      <c r="B42" s="183"/>
      <c r="C42" s="163">
        <v>0</v>
      </c>
      <c r="D42" s="193" t="s">
        <v>93</v>
      </c>
      <c r="E42" s="186">
        <v>0</v>
      </c>
      <c r="F42" s="185" t="s">
        <v>174</v>
      </c>
      <c r="G42" s="187"/>
      <c r="H42" s="188"/>
      <c r="I42" s="189">
        <f>ROUNDDOWN(C42*E42,0)</f>
        <v>0</v>
      </c>
    </row>
    <row r="43" spans="2:11" x14ac:dyDescent="0.2">
      <c r="B43" s="264" t="s">
        <v>204</v>
      </c>
      <c r="C43" s="265"/>
      <c r="D43" s="266"/>
      <c r="E43" s="270"/>
      <c r="F43" s="266"/>
      <c r="G43" s="265"/>
      <c r="H43" s="267"/>
      <c r="I43" s="189">
        <f>SUM(I44:I45)</f>
        <v>0</v>
      </c>
      <c r="J43" s="167"/>
      <c r="K43" s="167"/>
    </row>
    <row r="44" spans="2:11" x14ac:dyDescent="0.2">
      <c r="B44" s="194"/>
      <c r="C44" s="163">
        <v>0</v>
      </c>
      <c r="D44" s="177" t="s">
        <v>90</v>
      </c>
      <c r="E44" s="178">
        <v>0</v>
      </c>
      <c r="F44" s="177" t="s">
        <v>98</v>
      </c>
      <c r="G44" s="179"/>
      <c r="H44" s="180"/>
      <c r="I44" s="169">
        <f>ROUNDDOWN(C44*E44,0)</f>
        <v>0</v>
      </c>
      <c r="J44" s="167"/>
      <c r="K44" s="167"/>
    </row>
    <row r="45" spans="2:11" x14ac:dyDescent="0.2">
      <c r="B45" s="162"/>
      <c r="C45" s="163">
        <v>0</v>
      </c>
      <c r="D45" s="193" t="s">
        <v>93</v>
      </c>
      <c r="E45" s="186">
        <v>0</v>
      </c>
      <c r="F45" s="185" t="s">
        <v>100</v>
      </c>
      <c r="G45" s="187"/>
      <c r="H45" s="188"/>
      <c r="I45" s="189">
        <f>ROUNDDOWN(C45*E45,0)</f>
        <v>0</v>
      </c>
    </row>
    <row r="46" spans="2:11" x14ac:dyDescent="0.2">
      <c r="B46" s="264" t="s">
        <v>99</v>
      </c>
      <c r="C46" s="265"/>
      <c r="D46" s="266"/>
      <c r="E46" s="270"/>
      <c r="F46" s="266"/>
      <c r="G46" s="265"/>
      <c r="H46" s="267"/>
      <c r="I46" s="189">
        <f>SUM(I47:I48)</f>
        <v>0</v>
      </c>
    </row>
    <row r="47" spans="2:11" x14ac:dyDescent="0.2">
      <c r="B47" s="194"/>
      <c r="C47" s="163">
        <v>0</v>
      </c>
      <c r="D47" s="177" t="s">
        <v>90</v>
      </c>
      <c r="E47" s="178">
        <v>0</v>
      </c>
      <c r="F47" s="177" t="s">
        <v>100</v>
      </c>
      <c r="G47" s="179"/>
      <c r="H47" s="180"/>
      <c r="I47" s="169">
        <f>ROUNDDOWN(C47*E47,0)</f>
        <v>0</v>
      </c>
    </row>
    <row r="48" spans="2:11" x14ac:dyDescent="0.2">
      <c r="B48" s="183"/>
      <c r="C48" s="163">
        <v>0</v>
      </c>
      <c r="D48" s="193" t="s">
        <v>93</v>
      </c>
      <c r="E48" s="186">
        <v>0</v>
      </c>
      <c r="F48" s="185" t="s">
        <v>175</v>
      </c>
      <c r="G48" s="187"/>
      <c r="H48" s="188"/>
      <c r="I48" s="189">
        <f>ROUNDDOWN(C48*E48,0)</f>
        <v>0</v>
      </c>
    </row>
    <row r="49" spans="2:10" x14ac:dyDescent="0.2">
      <c r="B49" s="264" t="s">
        <v>101</v>
      </c>
      <c r="C49" s="265"/>
      <c r="D49" s="266"/>
      <c r="E49" s="270"/>
      <c r="F49" s="266"/>
      <c r="G49" s="265"/>
      <c r="H49" s="267"/>
      <c r="I49" s="189">
        <f>SUM(I50:I51)</f>
        <v>0</v>
      </c>
    </row>
    <row r="50" spans="2:10" x14ac:dyDescent="0.2">
      <c r="B50" s="195"/>
      <c r="C50" s="163">
        <v>0</v>
      </c>
      <c r="D50" s="177" t="s">
        <v>90</v>
      </c>
      <c r="E50" s="178">
        <v>0</v>
      </c>
      <c r="F50" s="177" t="s">
        <v>102</v>
      </c>
      <c r="G50" s="179"/>
      <c r="H50" s="180"/>
      <c r="I50" s="169">
        <f>ROUNDDOWN(C50*E50,0)</f>
        <v>0</v>
      </c>
    </row>
    <row r="51" spans="2:10" x14ac:dyDescent="0.2">
      <c r="B51" s="183"/>
      <c r="C51" s="163">
        <v>0</v>
      </c>
      <c r="D51" s="193" t="s">
        <v>93</v>
      </c>
      <c r="E51" s="186">
        <v>0</v>
      </c>
      <c r="F51" s="185" t="s">
        <v>176</v>
      </c>
      <c r="G51" s="187"/>
      <c r="H51" s="188"/>
      <c r="I51" s="189">
        <f>ROUNDDOWN(C51*E51,0)</f>
        <v>0</v>
      </c>
    </row>
    <row r="52" spans="2:10" x14ac:dyDescent="0.2">
      <c r="B52" s="264" t="s">
        <v>205</v>
      </c>
      <c r="C52" s="265"/>
      <c r="D52" s="266"/>
      <c r="E52" s="270"/>
      <c r="F52" s="266"/>
      <c r="G52" s="265"/>
      <c r="H52" s="267"/>
      <c r="I52" s="189">
        <f>SUM(I53:I54)</f>
        <v>0</v>
      </c>
    </row>
    <row r="53" spans="2:10" x14ac:dyDescent="0.2">
      <c r="B53" s="194"/>
      <c r="C53" s="163">
        <v>0</v>
      </c>
      <c r="D53" s="177" t="s">
        <v>90</v>
      </c>
      <c r="E53" s="178">
        <v>0</v>
      </c>
      <c r="F53" s="177" t="s">
        <v>104</v>
      </c>
      <c r="G53" s="179"/>
      <c r="H53" s="180"/>
      <c r="I53" s="169">
        <f>ROUNDDOWN(C53*E53,0)</f>
        <v>0</v>
      </c>
    </row>
    <row r="54" spans="2:10" x14ac:dyDescent="0.2">
      <c r="B54" s="183"/>
      <c r="C54" s="163">
        <v>0</v>
      </c>
      <c r="D54" s="193" t="s">
        <v>93</v>
      </c>
      <c r="E54" s="186">
        <v>0</v>
      </c>
      <c r="F54" s="185" t="s">
        <v>177</v>
      </c>
      <c r="G54" s="187"/>
      <c r="H54" s="188"/>
      <c r="I54" s="189">
        <f>ROUNDDOWN(C54*E54,0)</f>
        <v>0</v>
      </c>
    </row>
    <row r="55" spans="2:10" x14ac:dyDescent="0.2">
      <c r="B55" s="264" t="s">
        <v>105</v>
      </c>
      <c r="C55" s="265"/>
      <c r="D55" s="266"/>
      <c r="E55" s="270"/>
      <c r="F55" s="266"/>
      <c r="G55" s="265"/>
      <c r="H55" s="267"/>
      <c r="I55" s="189">
        <f>SUM(I56:I57)</f>
        <v>0</v>
      </c>
    </row>
    <row r="56" spans="2:10" x14ac:dyDescent="0.2">
      <c r="B56" s="176"/>
      <c r="C56" s="163">
        <v>0</v>
      </c>
      <c r="D56" s="177" t="s">
        <v>90</v>
      </c>
      <c r="E56" s="178">
        <v>0</v>
      </c>
      <c r="F56" s="177" t="s">
        <v>106</v>
      </c>
      <c r="G56" s="179"/>
      <c r="H56" s="180"/>
      <c r="I56" s="169">
        <f>ROUNDDOWN(C56*E56,0)</f>
        <v>0</v>
      </c>
    </row>
    <row r="57" spans="2:10" x14ac:dyDescent="0.2">
      <c r="B57" s="183"/>
      <c r="C57" s="163">
        <v>0</v>
      </c>
      <c r="D57" s="193" t="s">
        <v>93</v>
      </c>
      <c r="E57" s="186">
        <v>0</v>
      </c>
      <c r="F57" s="185" t="s">
        <v>120</v>
      </c>
      <c r="G57" s="187"/>
      <c r="H57" s="188"/>
      <c r="I57" s="189">
        <f>ROUNDDOWN(C57*E57,0)</f>
        <v>0</v>
      </c>
    </row>
    <row r="58" spans="2:10" ht="24.9" customHeight="1" x14ac:dyDescent="0.2">
      <c r="B58" s="277" t="s">
        <v>81</v>
      </c>
      <c r="C58" s="284"/>
      <c r="D58" s="285"/>
      <c r="E58" s="284"/>
      <c r="F58" s="285"/>
      <c r="G58" s="284"/>
      <c r="H58" s="286"/>
      <c r="I58" s="287">
        <f>SUM(I59:I62)</f>
        <v>0</v>
      </c>
    </row>
    <row r="59" spans="2:10" x14ac:dyDescent="0.2">
      <c r="B59" s="196"/>
      <c r="C59" s="163">
        <v>0</v>
      </c>
      <c r="D59" s="197" t="s">
        <v>90</v>
      </c>
      <c r="E59" s="198">
        <v>1</v>
      </c>
      <c r="F59" s="197" t="s">
        <v>107</v>
      </c>
      <c r="G59" s="198"/>
      <c r="H59" s="199"/>
      <c r="I59" s="169">
        <f>ROUNDDOWN(C59*E59,0)</f>
        <v>0</v>
      </c>
      <c r="J59" s="339"/>
    </row>
    <row r="60" spans="2:10" x14ac:dyDescent="0.2">
      <c r="B60" s="196"/>
      <c r="C60" s="163">
        <v>0</v>
      </c>
      <c r="D60" s="166" t="s">
        <v>90</v>
      </c>
      <c r="E60" s="167">
        <v>1</v>
      </c>
      <c r="F60" s="166" t="s">
        <v>107</v>
      </c>
      <c r="G60" s="167"/>
      <c r="H60" s="168"/>
      <c r="I60" s="169">
        <f>ROUNDDOWN(C60*E60,0)</f>
        <v>0</v>
      </c>
      <c r="J60" s="339"/>
    </row>
    <row r="61" spans="2:10" x14ac:dyDescent="0.2">
      <c r="B61" s="162"/>
      <c r="C61" s="163">
        <v>0</v>
      </c>
      <c r="D61" s="166" t="s">
        <v>93</v>
      </c>
      <c r="E61" s="167">
        <v>1</v>
      </c>
      <c r="F61" s="166" t="s">
        <v>178</v>
      </c>
      <c r="G61" s="167"/>
      <c r="H61" s="168"/>
      <c r="I61" s="169">
        <f>ROUNDDOWN(C61*E61,0)</f>
        <v>0</v>
      </c>
      <c r="J61" s="339"/>
    </row>
    <row r="62" spans="2:10" x14ac:dyDescent="0.2">
      <c r="B62" s="200"/>
      <c r="C62" s="201">
        <v>0</v>
      </c>
      <c r="D62" s="173" t="s">
        <v>93</v>
      </c>
      <c r="E62" s="174">
        <v>1</v>
      </c>
      <c r="F62" s="173" t="s">
        <v>178</v>
      </c>
      <c r="G62" s="174"/>
      <c r="H62" s="175"/>
      <c r="I62" s="202">
        <f>ROUNDDOWN(C62*E62,0)</f>
        <v>0</v>
      </c>
      <c r="J62" s="271"/>
    </row>
    <row r="63" spans="2:10" ht="24.9" customHeight="1" x14ac:dyDescent="0.2">
      <c r="B63" s="277" t="s">
        <v>82</v>
      </c>
      <c r="C63" s="289"/>
      <c r="D63" s="288"/>
      <c r="E63" s="174">
        <v>10</v>
      </c>
      <c r="F63" s="288" t="s">
        <v>108</v>
      </c>
      <c r="G63" s="289"/>
      <c r="H63" s="290"/>
      <c r="I63" s="291">
        <f>ROUNDDOWN((I16+I28)*E63%,0)</f>
        <v>0</v>
      </c>
    </row>
    <row r="64" spans="2:10" ht="24.9" customHeight="1" x14ac:dyDescent="0.2">
      <c r="B64" s="292" t="s">
        <v>83</v>
      </c>
      <c r="C64" s="293"/>
      <c r="D64" s="285"/>
      <c r="E64" s="285"/>
      <c r="F64" s="285"/>
      <c r="G64" s="285"/>
      <c r="H64" s="294"/>
      <c r="I64" s="295">
        <f>SUM(I16,I28,I58,I63)</f>
        <v>0</v>
      </c>
    </row>
    <row r="65" spans="2:9" ht="24.9" customHeight="1" x14ac:dyDescent="0.2">
      <c r="B65" s="277" t="s">
        <v>84</v>
      </c>
      <c r="C65" s="293"/>
      <c r="D65" s="285"/>
      <c r="E65" s="285"/>
      <c r="F65" s="285"/>
      <c r="G65" s="285"/>
      <c r="H65" s="294"/>
      <c r="I65" s="295">
        <f>ROUNDDOWN(I64*0.1,0)</f>
        <v>0</v>
      </c>
    </row>
    <row r="66" spans="2:9" ht="24.9" customHeight="1" thickBot="1" x14ac:dyDescent="0.25">
      <c r="B66" s="279" t="s">
        <v>85</v>
      </c>
      <c r="C66" s="296"/>
      <c r="D66" s="297"/>
      <c r="E66" s="296"/>
      <c r="F66" s="297"/>
      <c r="G66" s="296"/>
      <c r="H66" s="298"/>
      <c r="I66" s="299">
        <f>SUM(I16,I28,I58,I63,I65)</f>
        <v>0</v>
      </c>
    </row>
  </sheetData>
  <sheetProtection algorithmName="SHA-512" hashValue="n5m89s2iDtxOdQPLrU4pi4vAzSyu5N4GAsRWb9iiAjRIuSawU5Ihj/M3ifWeViseRVa+wDoEYG0VCliKyQdApQ==" saltValue="hDXgmHwbdl9Dk/WHxowbeQ==" spinCount="100000" sheet="1" objects="1" scenarios="1" formatCells="0" formatColumns="0" formatRows="0" insertColumns="0" insertRows="0" insertHyperlinks="0" deleteColumns="0" deleteRows="0" selectLockedCells="1" sort="0" autoFilter="0"/>
  <mergeCells count="5">
    <mergeCell ref="B2:J2"/>
    <mergeCell ref="B14:B15"/>
    <mergeCell ref="C14:H15"/>
    <mergeCell ref="I14:I15"/>
    <mergeCell ref="J59:J61"/>
  </mergeCells>
  <phoneticPr fontId="12"/>
  <pageMargins left="0.70866141732283472" right="0.70866141732283472" top="1.1417322834645669" bottom="0.74803149606299213" header="0.31496062992125984" footer="0.31496062992125984"/>
  <pageSetup paperSize="9" scale="58" orientation="portrait" r:id="rId1"/>
  <headerFooter differentFirst="1"/>
  <ignoredErrors>
    <ignoredError sqref="I43 I46 I52 I5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47FC-7B77-4793-A158-5D461467DA7E}">
  <sheetPr>
    <tabColor rgb="FFFFFF00"/>
    <pageSetUpPr fitToPage="1"/>
  </sheetPr>
  <dimension ref="A1:AI30"/>
  <sheetViews>
    <sheetView zoomScale="85" zoomScaleNormal="85" zoomScaleSheetLayoutView="100" workbookViewId="0"/>
  </sheetViews>
  <sheetFormatPr defaultColWidth="8.88671875" defaultRowHeight="13.2" x14ac:dyDescent="0.2"/>
  <cols>
    <col min="1" max="1" width="2.44140625" style="241" customWidth="1"/>
    <col min="2" max="22" width="4.109375" style="241" customWidth="1"/>
    <col min="23" max="23" width="2.44140625" style="241" customWidth="1"/>
    <col min="24" max="24" width="1.88671875" style="241" customWidth="1"/>
    <col min="25" max="29" width="4.88671875" style="241" customWidth="1"/>
    <col min="30" max="16384" width="8.88671875" style="241"/>
  </cols>
  <sheetData>
    <row r="1" spans="1:35" ht="13.8" thickBot="1" x14ac:dyDescent="0.25">
      <c r="X1" s="242"/>
      <c r="Y1" s="243"/>
      <c r="Z1" s="243"/>
      <c r="AA1" s="243"/>
      <c r="AB1" s="243"/>
      <c r="AC1" s="243"/>
      <c r="AD1" s="243"/>
      <c r="AE1" s="243"/>
      <c r="AF1" s="243"/>
      <c r="AG1" s="243"/>
      <c r="AH1" s="243"/>
      <c r="AI1" s="243"/>
    </row>
    <row r="2" spans="1:35" s="245" customFormat="1" ht="23.1" customHeight="1" thickBot="1" x14ac:dyDescent="0.25">
      <c r="A2" s="244"/>
      <c r="B2" s="244"/>
      <c r="C2" s="244"/>
      <c r="P2" s="310">
        <f>Y2</f>
        <v>46235</v>
      </c>
      <c r="Q2" s="310"/>
      <c r="R2" s="310"/>
      <c r="S2" s="310"/>
      <c r="T2" s="310"/>
      <c r="U2" s="310"/>
      <c r="V2" s="310"/>
      <c r="W2" s="244"/>
      <c r="X2" s="242"/>
      <c r="Y2" s="311">
        <v>46235</v>
      </c>
      <c r="Z2" s="312"/>
      <c r="AA2" s="313"/>
      <c r="AB2" s="246" t="s">
        <v>54</v>
      </c>
      <c r="AC2" s="247"/>
      <c r="AD2" s="247"/>
      <c r="AE2" s="248"/>
      <c r="AF2" s="248"/>
      <c r="AG2" s="248"/>
      <c r="AH2" s="248"/>
      <c r="AI2" s="248"/>
    </row>
    <row r="3" spans="1:35" s="245" customFormat="1" ht="23.1" customHeight="1" x14ac:dyDescent="0.3">
      <c r="X3" s="249"/>
      <c r="Y3" s="250" t="s">
        <v>55</v>
      </c>
      <c r="Z3" s="251" t="s">
        <v>56</v>
      </c>
      <c r="AA3" s="248"/>
      <c r="AB3" s="248"/>
      <c r="AC3" s="248"/>
      <c r="AD3" s="248"/>
      <c r="AE3" s="248"/>
      <c r="AF3" s="248"/>
      <c r="AG3" s="248"/>
      <c r="AH3" s="248"/>
      <c r="AI3" s="248"/>
    </row>
    <row r="4" spans="1:35" s="245" customFormat="1" ht="23.1" customHeight="1" x14ac:dyDescent="0.2">
      <c r="B4" s="245" t="s">
        <v>57</v>
      </c>
      <c r="X4" s="249"/>
      <c r="Y4" s="252" t="s">
        <v>58</v>
      </c>
      <c r="Z4" s="314"/>
      <c r="AA4" s="314"/>
      <c r="AB4" s="314"/>
      <c r="AC4" s="314"/>
      <c r="AD4" s="314"/>
      <c r="AE4" s="314"/>
      <c r="AF4" s="248"/>
      <c r="AG4" s="248"/>
      <c r="AH4" s="248"/>
      <c r="AI4" s="248"/>
    </row>
    <row r="5" spans="1:35" s="245" customFormat="1" ht="23.1" customHeight="1" x14ac:dyDescent="0.2">
      <c r="B5" s="245" t="s">
        <v>59</v>
      </c>
      <c r="X5" s="249"/>
      <c r="Y5" s="252" t="s">
        <v>60</v>
      </c>
      <c r="Z5" s="309" t="s">
        <v>61</v>
      </c>
      <c r="AA5" s="309"/>
      <c r="AB5" s="309"/>
      <c r="AC5" s="309"/>
      <c r="AD5" s="309"/>
      <c r="AE5" s="309"/>
      <c r="AF5" s="248"/>
      <c r="AG5" s="248"/>
      <c r="AH5" s="248"/>
      <c r="AI5" s="248"/>
    </row>
    <row r="6" spans="1:35" s="245" customFormat="1" ht="14.4" customHeight="1" x14ac:dyDescent="0.2">
      <c r="X6" s="249"/>
      <c r="Y6" s="252" t="s">
        <v>62</v>
      </c>
      <c r="Z6" s="309" t="s">
        <v>207</v>
      </c>
      <c r="AA6" s="309"/>
      <c r="AB6" s="309"/>
      <c r="AC6" s="309"/>
      <c r="AD6" s="309"/>
      <c r="AE6" s="309"/>
      <c r="AF6" s="248"/>
      <c r="AG6" s="248"/>
      <c r="AH6" s="248"/>
      <c r="AI6" s="248"/>
    </row>
    <row r="7" spans="1:35" s="245" customFormat="1" ht="23.1" customHeight="1" x14ac:dyDescent="0.2">
      <c r="M7" s="308" t="str">
        <f>IF(Z4="","",Z4)</f>
        <v/>
      </c>
      <c r="N7" s="308"/>
      <c r="O7" s="308"/>
      <c r="P7" s="308"/>
      <c r="Q7" s="308"/>
      <c r="R7" s="308"/>
      <c r="S7" s="308"/>
      <c r="T7" s="308"/>
      <c r="U7" s="308"/>
      <c r="V7" s="308"/>
      <c r="X7" s="249"/>
      <c r="Y7" s="252" t="s">
        <v>63</v>
      </c>
      <c r="Z7" s="309" t="s">
        <v>64</v>
      </c>
      <c r="AA7" s="309"/>
      <c r="AB7" s="309"/>
      <c r="AC7" s="309"/>
      <c r="AD7" s="309"/>
      <c r="AE7" s="309"/>
      <c r="AF7" s="248"/>
      <c r="AG7" s="248"/>
      <c r="AH7" s="248"/>
      <c r="AI7" s="248"/>
    </row>
    <row r="8" spans="1:35" s="245" customFormat="1" ht="23.1" customHeight="1" x14ac:dyDescent="0.2">
      <c r="M8" s="308" t="str">
        <f>IF(Z5="","",Z5)</f>
        <v>(例)東京都港区虎ノ門5-11-2</v>
      </c>
      <c r="N8" s="308"/>
      <c r="O8" s="308"/>
      <c r="P8" s="308"/>
      <c r="Q8" s="308"/>
      <c r="R8" s="308"/>
      <c r="S8" s="308"/>
      <c r="T8" s="308"/>
      <c r="U8" s="308"/>
      <c r="V8" s="308"/>
      <c r="X8" s="249"/>
      <c r="Y8" s="250" t="s">
        <v>55</v>
      </c>
      <c r="Z8" s="248"/>
      <c r="AA8" s="248"/>
      <c r="AB8" s="248"/>
      <c r="AC8" s="248"/>
      <c r="AD8" s="248"/>
      <c r="AE8" s="248"/>
      <c r="AF8" s="248"/>
      <c r="AG8" s="248"/>
      <c r="AH8" s="248"/>
      <c r="AI8" s="248"/>
    </row>
    <row r="9" spans="1:35" s="245" customFormat="1" ht="23.1" customHeight="1" x14ac:dyDescent="0.2">
      <c r="M9" s="308" t="str">
        <f>IF(Z6="","",Z6)</f>
        <v xml:space="preserve">(例)三菱UFJリサーチ&amp;コンサルティング株式会社					</v>
      </c>
      <c r="N9" s="308"/>
      <c r="O9" s="308"/>
      <c r="P9" s="308"/>
      <c r="Q9" s="308"/>
      <c r="R9" s="308"/>
      <c r="S9" s="308"/>
      <c r="T9" s="308"/>
      <c r="U9" s="308"/>
      <c r="V9" s="308"/>
      <c r="X9" s="246"/>
      <c r="Y9" s="327"/>
      <c r="Z9" s="327"/>
      <c r="AA9" s="248"/>
      <c r="AB9" s="248"/>
      <c r="AC9" s="248"/>
      <c r="AD9" s="248"/>
      <c r="AE9" s="248"/>
      <c r="AF9" s="248"/>
      <c r="AG9" s="248"/>
      <c r="AH9" s="248"/>
      <c r="AI9" s="248"/>
    </row>
    <row r="10" spans="1:35" s="245" customFormat="1" ht="23.1" customHeight="1" x14ac:dyDescent="0.2">
      <c r="M10" s="308" t="str">
        <f>IF(Z7="","",Z7)</f>
        <v>(例)○○　○○</v>
      </c>
      <c r="N10" s="308"/>
      <c r="O10" s="308"/>
      <c r="P10" s="308"/>
      <c r="Q10" s="308"/>
      <c r="R10" s="308"/>
      <c r="S10" s="308"/>
      <c r="T10" s="308"/>
      <c r="U10" s="308"/>
      <c r="V10" s="308"/>
      <c r="X10" s="249"/>
      <c r="Y10" s="327"/>
      <c r="Z10" s="327"/>
      <c r="AA10" s="248"/>
      <c r="AB10" s="248"/>
      <c r="AC10" s="248"/>
      <c r="AD10" s="248"/>
      <c r="AE10" s="248"/>
      <c r="AF10" s="248"/>
      <c r="AG10" s="248"/>
      <c r="AH10" s="248"/>
      <c r="AI10" s="248"/>
    </row>
    <row r="11" spans="1:35" s="245" customFormat="1" ht="23.1" customHeight="1" x14ac:dyDescent="0.2">
      <c r="X11" s="249"/>
      <c r="Y11" s="253"/>
      <c r="Z11" s="248"/>
      <c r="AA11" s="248"/>
      <c r="AB11" s="248"/>
      <c r="AC11" s="248"/>
      <c r="AD11" s="248"/>
      <c r="AE11" s="248"/>
      <c r="AF11" s="248"/>
      <c r="AG11" s="248"/>
      <c r="AH11" s="248"/>
      <c r="AI11" s="248"/>
    </row>
    <row r="12" spans="1:35" s="245" customFormat="1" ht="11.7" customHeight="1" x14ac:dyDescent="0.2">
      <c r="X12" s="249"/>
      <c r="Y12" s="253"/>
      <c r="Z12" s="249"/>
      <c r="AA12" s="249"/>
      <c r="AB12" s="249"/>
      <c r="AC12" s="249"/>
      <c r="AD12" s="249"/>
      <c r="AE12" s="249"/>
      <c r="AF12" s="248"/>
      <c r="AG12" s="248"/>
      <c r="AH12" s="248"/>
      <c r="AI12" s="248"/>
    </row>
    <row r="13" spans="1:35" s="245" customFormat="1" ht="23.1" customHeight="1" x14ac:dyDescent="0.3">
      <c r="B13" s="328" t="s">
        <v>65</v>
      </c>
      <c r="C13" s="328"/>
      <c r="D13" s="328"/>
      <c r="E13" s="328"/>
      <c r="F13" s="328"/>
      <c r="G13" s="328"/>
      <c r="H13" s="328"/>
      <c r="I13" s="328"/>
      <c r="J13" s="328"/>
      <c r="K13" s="328"/>
      <c r="L13" s="328"/>
      <c r="M13" s="328"/>
      <c r="N13" s="328"/>
      <c r="O13" s="328"/>
      <c r="P13" s="328"/>
      <c r="Q13" s="328"/>
      <c r="R13" s="328"/>
      <c r="S13" s="328"/>
      <c r="T13" s="328"/>
      <c r="U13" s="328"/>
      <c r="V13" s="328"/>
      <c r="X13" s="249"/>
      <c r="Y13" s="253"/>
      <c r="Z13" s="251"/>
      <c r="AA13" s="251"/>
      <c r="AB13" s="251"/>
      <c r="AC13" s="251"/>
      <c r="AD13" s="251"/>
      <c r="AE13" s="251"/>
      <c r="AF13" s="248"/>
      <c r="AG13" s="248"/>
      <c r="AH13" s="248"/>
      <c r="AI13" s="248"/>
    </row>
    <row r="14" spans="1:35" s="245" customFormat="1" ht="23.1" customHeight="1" x14ac:dyDescent="0.2">
      <c r="X14" s="249"/>
      <c r="Y14" s="253"/>
      <c r="Z14" s="249"/>
      <c r="AA14" s="249"/>
      <c r="AB14" s="249"/>
      <c r="AC14" s="249"/>
      <c r="AD14" s="249"/>
      <c r="AE14" s="249"/>
      <c r="AF14" s="248"/>
      <c r="AG14" s="248"/>
      <c r="AH14" s="248"/>
      <c r="AI14" s="248"/>
    </row>
    <row r="15" spans="1:35" s="245" customFormat="1" ht="23.1" customHeight="1" x14ac:dyDescent="0.2">
      <c r="B15" s="245" t="s">
        <v>66</v>
      </c>
      <c r="X15" s="249"/>
      <c r="Y15" s="253"/>
      <c r="Z15" s="249"/>
      <c r="AA15" s="249"/>
      <c r="AB15" s="249"/>
      <c r="AC15" s="249"/>
      <c r="AD15" s="249"/>
      <c r="AE15" s="249"/>
      <c r="AF15" s="248"/>
      <c r="AG15" s="248"/>
      <c r="AH15" s="248"/>
      <c r="AI15" s="248"/>
    </row>
    <row r="16" spans="1:35" s="245" customFormat="1" ht="23.1" customHeight="1" x14ac:dyDescent="0.2">
      <c r="X16" s="249"/>
      <c r="Y16" s="253"/>
      <c r="Z16" s="249"/>
      <c r="AA16" s="249"/>
      <c r="AB16" s="249"/>
      <c r="AC16" s="249"/>
      <c r="AD16" s="249"/>
      <c r="AE16" s="249"/>
      <c r="AF16" s="248"/>
      <c r="AG16" s="248"/>
      <c r="AH16" s="248"/>
      <c r="AI16" s="248"/>
    </row>
    <row r="17" spans="1:35" s="245" customFormat="1" ht="23.1" customHeight="1" x14ac:dyDescent="0.2">
      <c r="X17" s="249"/>
      <c r="Y17" s="253"/>
      <c r="Z17" s="248"/>
      <c r="AA17" s="248"/>
      <c r="AB17" s="248"/>
      <c r="AC17" s="248"/>
      <c r="AD17" s="248"/>
      <c r="AE17" s="248"/>
      <c r="AF17" s="248"/>
      <c r="AG17" s="248"/>
      <c r="AH17" s="248"/>
      <c r="AI17" s="248"/>
    </row>
    <row r="18" spans="1:35" s="245" customFormat="1" ht="23.1" customHeight="1" thickBot="1" x14ac:dyDescent="0.25">
      <c r="B18" s="254" t="s">
        <v>67</v>
      </c>
      <c r="C18" s="254"/>
      <c r="D18" s="254"/>
      <c r="E18" s="254"/>
      <c r="F18" s="326">
        <f>【書式】見積内訳!C11</f>
        <v>0</v>
      </c>
      <c r="G18" s="326"/>
      <c r="H18" s="326"/>
      <c r="I18" s="255" t="s">
        <v>68</v>
      </c>
      <c r="J18" s="255" t="s">
        <v>69</v>
      </c>
      <c r="K18" s="255"/>
      <c r="L18" s="254"/>
      <c r="M18" s="254"/>
      <c r="N18" s="254"/>
      <c r="O18" s="254"/>
      <c r="P18" s="255"/>
      <c r="R18" s="256"/>
      <c r="S18" s="256"/>
      <c r="T18" s="256"/>
      <c r="X18" s="249"/>
      <c r="Y18" s="253"/>
      <c r="Z18" s="248"/>
      <c r="AA18" s="248"/>
      <c r="AB18" s="248"/>
      <c r="AC18" s="248"/>
      <c r="AD18" s="248"/>
      <c r="AE18" s="248"/>
      <c r="AF18" s="248"/>
      <c r="AG18" s="248"/>
      <c r="AH18" s="248"/>
      <c r="AI18" s="248"/>
    </row>
    <row r="19" spans="1:35" s="245" customFormat="1" ht="23.1" customHeight="1" thickTop="1" x14ac:dyDescent="0.2">
      <c r="F19" s="257"/>
      <c r="G19" s="257"/>
      <c r="H19" s="257"/>
      <c r="I19" s="257"/>
      <c r="J19" s="256"/>
      <c r="K19" s="256"/>
      <c r="L19" s="256"/>
      <c r="M19" s="256"/>
      <c r="N19" s="256"/>
      <c r="O19" s="256"/>
      <c r="P19" s="256"/>
      <c r="Q19" s="256"/>
      <c r="R19" s="256"/>
      <c r="S19" s="256"/>
      <c r="T19" s="256"/>
      <c r="X19" s="249"/>
      <c r="Y19" s="253"/>
      <c r="Z19" s="248"/>
      <c r="AA19" s="248"/>
      <c r="AB19" s="248"/>
      <c r="AC19" s="248"/>
      <c r="AD19" s="248"/>
      <c r="AE19" s="248"/>
      <c r="AF19" s="248"/>
      <c r="AG19" s="248"/>
      <c r="AH19" s="248"/>
      <c r="AI19" s="248"/>
    </row>
    <row r="20" spans="1:35" s="245" customFormat="1" ht="23.1" customHeight="1" x14ac:dyDescent="0.2">
      <c r="F20" s="257"/>
      <c r="G20" s="257"/>
      <c r="H20" s="257"/>
      <c r="I20" s="257"/>
      <c r="J20" s="256"/>
      <c r="K20" s="256"/>
      <c r="L20" s="256"/>
      <c r="M20" s="256"/>
      <c r="N20" s="256"/>
      <c r="O20" s="256"/>
      <c r="P20" s="256"/>
      <c r="Q20" s="256"/>
      <c r="R20" s="256"/>
      <c r="S20" s="256"/>
      <c r="T20" s="256"/>
      <c r="X20" s="249"/>
      <c r="Y20" s="253"/>
      <c r="Z20" s="248"/>
      <c r="AA20" s="248"/>
      <c r="AB20" s="248"/>
      <c r="AC20" s="248"/>
      <c r="AD20" s="248"/>
      <c r="AE20" s="248"/>
      <c r="AF20" s="248"/>
      <c r="AG20" s="248"/>
      <c r="AH20" s="248"/>
      <c r="AI20" s="248"/>
    </row>
    <row r="21" spans="1:35" s="245" customFormat="1" ht="23.1" customHeight="1" x14ac:dyDescent="0.3">
      <c r="B21" s="315" t="s">
        <v>70</v>
      </c>
      <c r="C21" s="315"/>
      <c r="D21" s="315"/>
      <c r="X21" s="249"/>
      <c r="Y21" s="251" t="s">
        <v>212</v>
      </c>
      <c r="Z21" s="248"/>
      <c r="AA21" s="248"/>
      <c r="AB21" s="248"/>
      <c r="AC21" s="248"/>
      <c r="AD21" s="248"/>
      <c r="AE21" s="248"/>
      <c r="AF21" s="248"/>
      <c r="AG21" s="248"/>
      <c r="AH21" s="248"/>
      <c r="AI21" s="248"/>
    </row>
    <row r="22" spans="1:35" s="245" customFormat="1" ht="23.1" customHeight="1" x14ac:dyDescent="0.2">
      <c r="B22" s="316" t="str">
        <f>"令和8年度「二国間クレジット取得等のためのインフラ整備調査事業（JCM実現可能性調査）」（"&amp;Y22&amp;"）"</f>
        <v>令和8年度「二国間クレジット取得等のためのインフラ整備調査事業（JCM実現可能性調査）」（〇〇〇〇）</v>
      </c>
      <c r="C22" s="317"/>
      <c r="D22" s="317"/>
      <c r="E22" s="317"/>
      <c r="F22" s="317"/>
      <c r="G22" s="317"/>
      <c r="H22" s="317"/>
      <c r="I22" s="317"/>
      <c r="J22" s="317"/>
      <c r="K22" s="317"/>
      <c r="L22" s="317"/>
      <c r="M22" s="317"/>
      <c r="N22" s="317"/>
      <c r="O22" s="317"/>
      <c r="P22" s="317"/>
      <c r="Q22" s="317"/>
      <c r="R22" s="317"/>
      <c r="S22" s="317"/>
      <c r="T22" s="317"/>
      <c r="U22" s="317"/>
      <c r="V22" s="318"/>
      <c r="X22" s="249"/>
      <c r="Y22" s="325" t="s">
        <v>72</v>
      </c>
      <c r="Z22" s="325"/>
      <c r="AA22" s="325"/>
      <c r="AB22" s="325"/>
      <c r="AC22" s="325"/>
      <c r="AD22" s="325"/>
      <c r="AE22" s="325"/>
      <c r="AF22" s="325"/>
      <c r="AG22" s="325"/>
      <c r="AH22" s="325"/>
      <c r="AI22" s="248"/>
    </row>
    <row r="23" spans="1:35" s="245" customFormat="1" ht="23.1" customHeight="1" x14ac:dyDescent="0.2">
      <c r="B23" s="319"/>
      <c r="C23" s="320"/>
      <c r="D23" s="320"/>
      <c r="E23" s="320"/>
      <c r="F23" s="320"/>
      <c r="G23" s="320"/>
      <c r="H23" s="320"/>
      <c r="I23" s="320"/>
      <c r="J23" s="320"/>
      <c r="K23" s="320"/>
      <c r="L23" s="320"/>
      <c r="M23" s="320"/>
      <c r="N23" s="320"/>
      <c r="O23" s="320"/>
      <c r="P23" s="320"/>
      <c r="Q23" s="320"/>
      <c r="R23" s="320"/>
      <c r="S23" s="320"/>
      <c r="T23" s="320"/>
      <c r="U23" s="320"/>
      <c r="V23" s="321"/>
      <c r="X23" s="249"/>
      <c r="Y23" s="325"/>
      <c r="Z23" s="325"/>
      <c r="AA23" s="325"/>
      <c r="AB23" s="325"/>
      <c r="AC23" s="325"/>
      <c r="AD23" s="325"/>
      <c r="AE23" s="325"/>
      <c r="AF23" s="325"/>
      <c r="AG23" s="325"/>
      <c r="AH23" s="325"/>
      <c r="AI23" s="248"/>
    </row>
    <row r="24" spans="1:35" s="245" customFormat="1" ht="23.1" customHeight="1" x14ac:dyDescent="0.2">
      <c r="B24" s="322"/>
      <c r="C24" s="323"/>
      <c r="D24" s="323"/>
      <c r="E24" s="323"/>
      <c r="F24" s="323"/>
      <c r="G24" s="323"/>
      <c r="H24" s="323"/>
      <c r="I24" s="323"/>
      <c r="J24" s="323"/>
      <c r="K24" s="323"/>
      <c r="L24" s="323"/>
      <c r="M24" s="323"/>
      <c r="N24" s="323"/>
      <c r="O24" s="323"/>
      <c r="P24" s="323"/>
      <c r="Q24" s="323"/>
      <c r="R24" s="323"/>
      <c r="S24" s="323"/>
      <c r="T24" s="323"/>
      <c r="U24" s="323"/>
      <c r="V24" s="324"/>
      <c r="X24" s="249"/>
      <c r="Y24" s="248"/>
      <c r="Z24" s="248"/>
      <c r="AA24" s="248"/>
      <c r="AB24" s="248"/>
      <c r="AC24" s="248"/>
      <c r="AD24" s="248"/>
      <c r="AE24" s="248"/>
      <c r="AF24" s="248"/>
      <c r="AG24" s="248"/>
      <c r="AH24" s="248"/>
      <c r="AI24" s="248"/>
    </row>
    <row r="25" spans="1:35" s="245" customFormat="1" ht="23.1" customHeight="1" x14ac:dyDescent="0.2">
      <c r="X25" s="249"/>
      <c r="Y25" s="248"/>
      <c r="Z25" s="248"/>
      <c r="AA25" s="248"/>
      <c r="AB25" s="248"/>
      <c r="AC25" s="248"/>
      <c r="AD25" s="248"/>
      <c r="AE25" s="248"/>
      <c r="AF25" s="248"/>
      <c r="AG25" s="248"/>
      <c r="AH25" s="248"/>
      <c r="AI25" s="248"/>
    </row>
    <row r="26" spans="1:35" s="245" customFormat="1" ht="23.1" customHeight="1" x14ac:dyDescent="0.2">
      <c r="B26" s="245" t="s">
        <v>73</v>
      </c>
      <c r="X26" s="249"/>
      <c r="Y26" s="248"/>
      <c r="Z26" s="248"/>
      <c r="AA26" s="248"/>
      <c r="AB26" s="248"/>
      <c r="AC26" s="248"/>
      <c r="AD26" s="248"/>
      <c r="AE26" s="248"/>
      <c r="AF26" s="248"/>
      <c r="AG26" s="248"/>
      <c r="AH26" s="248"/>
      <c r="AI26" s="248"/>
    </row>
    <row r="27" spans="1:35" s="245" customFormat="1" ht="23.1" customHeight="1" x14ac:dyDescent="0.2">
      <c r="X27" s="249"/>
      <c r="Y27" s="248"/>
      <c r="Z27" s="248"/>
      <c r="AA27" s="248"/>
      <c r="AB27" s="248"/>
      <c r="AC27" s="248"/>
      <c r="AD27" s="248"/>
      <c r="AE27" s="248"/>
      <c r="AF27" s="248"/>
      <c r="AG27" s="248"/>
      <c r="AH27" s="248"/>
      <c r="AI27" s="248"/>
    </row>
    <row r="28" spans="1:35" s="245" customFormat="1" ht="23.1" customHeight="1" x14ac:dyDescent="0.2">
      <c r="B28" s="245" t="s">
        <v>74</v>
      </c>
      <c r="X28" s="249"/>
      <c r="Y28" s="248"/>
      <c r="Z28" s="248"/>
      <c r="AA28" s="248"/>
      <c r="AB28" s="248"/>
      <c r="AC28" s="248"/>
      <c r="AD28" s="248"/>
      <c r="AE28" s="248"/>
      <c r="AF28" s="248"/>
      <c r="AG28" s="248"/>
      <c r="AH28" s="248"/>
      <c r="AI28" s="248"/>
    </row>
    <row r="29" spans="1:35" ht="23.1" customHeight="1" x14ac:dyDescent="0.2">
      <c r="X29" s="242"/>
      <c r="Y29" s="243"/>
      <c r="Z29" s="243"/>
      <c r="AA29" s="243"/>
      <c r="AB29" s="243"/>
      <c r="AC29" s="243"/>
      <c r="AD29" s="243"/>
      <c r="AE29" s="243"/>
      <c r="AF29" s="243"/>
      <c r="AG29" s="243"/>
      <c r="AH29" s="243"/>
      <c r="AI29" s="243"/>
    </row>
    <row r="30" spans="1:35" x14ac:dyDescent="0.2">
      <c r="A30" s="243"/>
      <c r="B30" s="243"/>
      <c r="C30" s="243"/>
      <c r="D30" s="243"/>
      <c r="E30" s="243"/>
      <c r="F30" s="243"/>
      <c r="G30" s="243"/>
      <c r="H30" s="243"/>
      <c r="I30" s="243"/>
      <c r="J30" s="243"/>
      <c r="K30" s="243"/>
      <c r="L30" s="243"/>
      <c r="M30" s="243"/>
      <c r="N30" s="243"/>
      <c r="O30" s="243"/>
      <c r="P30" s="243"/>
      <c r="Q30" s="243"/>
      <c r="R30" s="243"/>
      <c r="S30" s="243"/>
      <c r="T30" s="243"/>
      <c r="U30" s="243"/>
      <c r="V30" s="243"/>
      <c r="W30" s="243"/>
      <c r="X30" s="242"/>
      <c r="Y30" s="243"/>
      <c r="Z30" s="243"/>
      <c r="AA30" s="243"/>
      <c r="AB30" s="243"/>
      <c r="AC30" s="243"/>
      <c r="AD30" s="243"/>
      <c r="AE30" s="243"/>
      <c r="AF30" s="243"/>
      <c r="AG30" s="243"/>
      <c r="AH30" s="243"/>
      <c r="AI30" s="243"/>
    </row>
  </sheetData>
  <sheetProtection algorithmName="SHA-512" hashValue="XvbkGPisaPJ7/s+G06uwdJa9NKbu+G9f6LdY5fqpSeHs0+IuB8erWGlnR+eT2HwJv+zGGnr5/0kTNiv44hLV/A==" saltValue="GG8UQTs8On+PDyAxbgccjQ==" spinCount="100000" sheet="1" objects="1" scenarios="1"/>
  <mergeCells count="16">
    <mergeCell ref="B21:D21"/>
    <mergeCell ref="B22:V24"/>
    <mergeCell ref="Y22:AH23"/>
    <mergeCell ref="M8:V8"/>
    <mergeCell ref="M9:V9"/>
    <mergeCell ref="Y9:Z10"/>
    <mergeCell ref="M10:V10"/>
    <mergeCell ref="B13:V13"/>
    <mergeCell ref="F18:H18"/>
    <mergeCell ref="M7:V7"/>
    <mergeCell ref="Z7:AE7"/>
    <mergeCell ref="P2:V2"/>
    <mergeCell ref="Y2:AA2"/>
    <mergeCell ref="Z4:AE4"/>
    <mergeCell ref="Z5:AE5"/>
    <mergeCell ref="Z6:AE6"/>
  </mergeCells>
  <phoneticPr fontId="1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D4AE9-863D-47E1-B71F-83F834C8F40B}">
  <sheetPr>
    <tabColor rgb="FFFFFF00"/>
    <pageSetUpPr fitToPage="1"/>
  </sheetPr>
  <dimension ref="B1:M67"/>
  <sheetViews>
    <sheetView zoomScale="85" zoomScaleNormal="85" zoomScaleSheetLayoutView="85" workbookViewId="0"/>
  </sheetViews>
  <sheetFormatPr defaultColWidth="10" defaultRowHeight="17.399999999999999" x14ac:dyDescent="0.2"/>
  <cols>
    <col min="1" max="1" width="3.33203125" style="74" customWidth="1"/>
    <col min="2" max="2" width="34.109375" style="74" customWidth="1"/>
    <col min="3" max="3" width="17.33203125" style="74" customWidth="1"/>
    <col min="4" max="4" width="16.33203125" style="74" customWidth="1"/>
    <col min="5" max="5" width="7.88671875" style="74" customWidth="1"/>
    <col min="6" max="6" width="14.44140625" style="74" customWidth="1"/>
    <col min="7" max="7" width="7.109375" style="74" customWidth="1"/>
    <col min="8" max="10" width="17.33203125" style="74" customWidth="1"/>
    <col min="11" max="11" width="7.6640625" style="74" customWidth="1"/>
    <col min="12" max="12" width="17.33203125" style="74" customWidth="1"/>
    <col min="13" max="13" width="43.44140625" style="74" customWidth="1"/>
    <col min="14" max="16384" width="10" style="74"/>
  </cols>
  <sheetData>
    <row r="1" spans="2:13" ht="11.25" customHeight="1" x14ac:dyDescent="0.2"/>
    <row r="2" spans="2:13" ht="21.75" customHeight="1" x14ac:dyDescent="0.2">
      <c r="B2" s="341" t="s">
        <v>208</v>
      </c>
      <c r="C2" s="341"/>
      <c r="D2" s="341"/>
      <c r="E2" s="341"/>
      <c r="F2" s="341"/>
      <c r="G2" s="341"/>
      <c r="H2" s="341"/>
      <c r="I2" s="341"/>
      <c r="J2" s="341"/>
      <c r="K2" s="75"/>
      <c r="L2" s="75"/>
      <c r="M2" s="75"/>
    </row>
    <row r="3" spans="2:13" ht="18" thickBot="1" x14ac:dyDescent="0.25">
      <c r="B3" s="74" t="s">
        <v>75</v>
      </c>
      <c r="C3" s="76" t="s">
        <v>76</v>
      </c>
    </row>
    <row r="4" spans="2:13" ht="18" thickBot="1" x14ac:dyDescent="0.25">
      <c r="B4" s="77" t="s">
        <v>77</v>
      </c>
      <c r="C4" s="77" t="s">
        <v>78</v>
      </c>
      <c r="D4" s="78"/>
    </row>
    <row r="5" spans="2:13" ht="30" customHeight="1" x14ac:dyDescent="0.2">
      <c r="B5" s="79" t="s">
        <v>79</v>
      </c>
      <c r="C5" s="80">
        <f>I16</f>
        <v>3500000</v>
      </c>
      <c r="D5" s="81"/>
    </row>
    <row r="6" spans="2:13" ht="30" customHeight="1" x14ac:dyDescent="0.2">
      <c r="B6" s="82" t="s">
        <v>80</v>
      </c>
      <c r="C6" s="83">
        <f>I28</f>
        <v>4554000</v>
      </c>
      <c r="D6" s="81"/>
    </row>
    <row r="7" spans="2:13" ht="30" customHeight="1" x14ac:dyDescent="0.2">
      <c r="B7" s="84" t="s">
        <v>81</v>
      </c>
      <c r="C7" s="85">
        <f>I59</f>
        <v>1200000</v>
      </c>
      <c r="D7" s="81"/>
    </row>
    <row r="8" spans="2:13" ht="30" customHeight="1" x14ac:dyDescent="0.2">
      <c r="B8" s="84" t="s">
        <v>82</v>
      </c>
      <c r="C8" s="85">
        <f>I64</f>
        <v>805400</v>
      </c>
      <c r="D8" s="81"/>
    </row>
    <row r="9" spans="2:13" ht="30" customHeight="1" x14ac:dyDescent="0.2">
      <c r="B9" s="84" t="s">
        <v>83</v>
      </c>
      <c r="C9" s="85">
        <f>SUM(C5:C8)</f>
        <v>10059400</v>
      </c>
      <c r="D9" s="86"/>
    </row>
    <row r="10" spans="2:13" ht="30" customHeight="1" x14ac:dyDescent="0.2">
      <c r="B10" s="84" t="s">
        <v>84</v>
      </c>
      <c r="C10" s="85">
        <f>ROUNDDOWN(C9*0.1,0)</f>
        <v>1005940</v>
      </c>
      <c r="D10" s="86"/>
    </row>
    <row r="11" spans="2:13" ht="30" customHeight="1" thickBot="1" x14ac:dyDescent="0.25">
      <c r="B11" s="87" t="s">
        <v>85</v>
      </c>
      <c r="C11" s="88">
        <f>SUM(C9:C10)</f>
        <v>11065340</v>
      </c>
      <c r="D11" s="81"/>
    </row>
    <row r="12" spans="2:13" ht="5.25" customHeight="1" x14ac:dyDescent="0.2"/>
    <row r="13" spans="2:13" ht="18" thickBot="1" x14ac:dyDescent="0.25">
      <c r="B13" s="74" t="s">
        <v>86</v>
      </c>
      <c r="I13" s="76" t="s">
        <v>76</v>
      </c>
      <c r="L13" s="76"/>
    </row>
    <row r="14" spans="2:13" ht="12.75" customHeight="1" x14ac:dyDescent="0.2">
      <c r="B14" s="342" t="s">
        <v>87</v>
      </c>
      <c r="C14" s="344" t="s">
        <v>88</v>
      </c>
      <c r="D14" s="344"/>
      <c r="E14" s="344"/>
      <c r="F14" s="344"/>
      <c r="G14" s="344"/>
      <c r="H14" s="345"/>
      <c r="I14" s="348" t="s">
        <v>89</v>
      </c>
    </row>
    <row r="15" spans="2:13" ht="18" thickBot="1" x14ac:dyDescent="0.25">
      <c r="B15" s="343"/>
      <c r="C15" s="346"/>
      <c r="D15" s="346"/>
      <c r="E15" s="346"/>
      <c r="F15" s="346"/>
      <c r="G15" s="346"/>
      <c r="H15" s="347"/>
      <c r="I15" s="349"/>
    </row>
    <row r="16" spans="2:13" ht="24.9" customHeight="1" x14ac:dyDescent="0.2">
      <c r="B16" s="79" t="s">
        <v>79</v>
      </c>
      <c r="C16" s="89"/>
      <c r="D16" s="89"/>
      <c r="E16" s="89"/>
      <c r="F16" s="89"/>
      <c r="G16" s="89"/>
      <c r="H16" s="90"/>
      <c r="I16" s="91">
        <f>SUM(I17:I27)</f>
        <v>3500000</v>
      </c>
    </row>
    <row r="17" spans="2:10" ht="17.399999999999999" customHeight="1" x14ac:dyDescent="0.2">
      <c r="B17" s="98" t="s">
        <v>109</v>
      </c>
      <c r="C17" s="92">
        <v>20000</v>
      </c>
      <c r="D17" s="93" t="s">
        <v>90</v>
      </c>
      <c r="E17" s="150">
        <v>100</v>
      </c>
      <c r="F17" s="95" t="s">
        <v>91</v>
      </c>
      <c r="G17" s="94"/>
      <c r="H17" s="96"/>
      <c r="I17" s="97">
        <f t="shared" ref="I17:I27" si="0">ROUNDDOWN(C17*E17,0)</f>
        <v>2000000</v>
      </c>
    </row>
    <row r="18" spans="2:10" ht="17.399999999999999" customHeight="1" x14ac:dyDescent="0.2">
      <c r="B18" s="98" t="s">
        <v>110</v>
      </c>
      <c r="C18" s="92">
        <v>10000</v>
      </c>
      <c r="D18" s="93" t="s">
        <v>90</v>
      </c>
      <c r="E18" s="150">
        <v>100</v>
      </c>
      <c r="F18" s="95" t="s">
        <v>91</v>
      </c>
      <c r="G18" s="94"/>
      <c r="H18" s="96"/>
      <c r="I18" s="97">
        <f t="shared" si="0"/>
        <v>1000000</v>
      </c>
    </row>
    <row r="19" spans="2:10" ht="17.399999999999999" customHeight="1" x14ac:dyDescent="0.2">
      <c r="B19" s="98" t="s">
        <v>111</v>
      </c>
      <c r="C19" s="92">
        <v>5000</v>
      </c>
      <c r="D19" s="93" t="s">
        <v>90</v>
      </c>
      <c r="E19" s="150">
        <v>100</v>
      </c>
      <c r="F19" s="95" t="s">
        <v>91</v>
      </c>
      <c r="G19" s="94"/>
      <c r="H19" s="96"/>
      <c r="I19" s="97">
        <f t="shared" si="0"/>
        <v>500000</v>
      </c>
    </row>
    <row r="20" spans="2:10" ht="17.399999999999999" customHeight="1" x14ac:dyDescent="0.2">
      <c r="B20" s="98"/>
      <c r="C20" s="92"/>
      <c r="D20" s="93"/>
      <c r="E20" s="94"/>
      <c r="F20" s="95"/>
      <c r="G20" s="94"/>
      <c r="H20" s="96"/>
      <c r="I20" s="97">
        <f t="shared" si="0"/>
        <v>0</v>
      </c>
    </row>
    <row r="21" spans="2:10" ht="17.399999999999999" customHeight="1" x14ac:dyDescent="0.2">
      <c r="B21" s="98"/>
      <c r="C21" s="92"/>
      <c r="D21" s="93"/>
      <c r="E21" s="94"/>
      <c r="F21" s="95"/>
      <c r="G21" s="94"/>
      <c r="H21" s="96"/>
      <c r="I21" s="97">
        <f t="shared" si="0"/>
        <v>0</v>
      </c>
    </row>
    <row r="22" spans="2:10" ht="17.399999999999999" customHeight="1" x14ac:dyDescent="0.2">
      <c r="B22" s="98"/>
      <c r="C22" s="92"/>
      <c r="D22" s="93"/>
      <c r="E22" s="94"/>
      <c r="F22" s="95"/>
      <c r="G22" s="94"/>
      <c r="H22" s="96"/>
      <c r="I22" s="97">
        <f t="shared" si="0"/>
        <v>0</v>
      </c>
    </row>
    <row r="23" spans="2:10" ht="17.399999999999999" customHeight="1" x14ac:dyDescent="0.2">
      <c r="B23" s="98"/>
      <c r="C23" s="92"/>
      <c r="D23" s="93"/>
      <c r="E23" s="94"/>
      <c r="F23" s="95"/>
      <c r="G23" s="94"/>
      <c r="H23" s="96"/>
      <c r="I23" s="97">
        <f t="shared" si="0"/>
        <v>0</v>
      </c>
    </row>
    <row r="24" spans="2:10" ht="17.399999999999999" customHeight="1" x14ac:dyDescent="0.2">
      <c r="B24" s="98"/>
      <c r="C24" s="92"/>
      <c r="D24" s="93"/>
      <c r="E24" s="94"/>
      <c r="F24" s="95"/>
      <c r="G24" s="94"/>
      <c r="H24" s="96"/>
      <c r="I24" s="97">
        <f t="shared" si="0"/>
        <v>0</v>
      </c>
    </row>
    <row r="25" spans="2:10" ht="17.399999999999999" customHeight="1" x14ac:dyDescent="0.2">
      <c r="B25" s="98"/>
      <c r="C25" s="92"/>
      <c r="D25" s="93"/>
      <c r="E25" s="94"/>
      <c r="F25" s="95"/>
      <c r="G25" s="94"/>
      <c r="H25" s="96"/>
      <c r="I25" s="97">
        <f t="shared" si="0"/>
        <v>0</v>
      </c>
    </row>
    <row r="26" spans="2:10" ht="17.399999999999999" customHeight="1" x14ac:dyDescent="0.2">
      <c r="B26" s="98"/>
      <c r="C26" s="92"/>
      <c r="D26" s="93"/>
      <c r="E26" s="94"/>
      <c r="F26" s="95"/>
      <c r="G26" s="94"/>
      <c r="H26" s="96"/>
      <c r="I26" s="97">
        <f t="shared" si="0"/>
        <v>0</v>
      </c>
    </row>
    <row r="27" spans="2:10" x14ac:dyDescent="0.2">
      <c r="B27" s="98"/>
      <c r="C27" s="99"/>
      <c r="D27" s="100"/>
      <c r="E27" s="73"/>
      <c r="F27" s="101"/>
      <c r="G27" s="73"/>
      <c r="H27" s="102"/>
      <c r="I27" s="103">
        <f t="shared" si="0"/>
        <v>0</v>
      </c>
    </row>
    <row r="28" spans="2:10" ht="24.9" customHeight="1" x14ac:dyDescent="0.2">
      <c r="B28" s="84" t="s">
        <v>80</v>
      </c>
      <c r="C28" s="104"/>
      <c r="D28" s="105"/>
      <c r="E28" s="104"/>
      <c r="F28" s="105"/>
      <c r="G28" s="104"/>
      <c r="H28" s="106"/>
      <c r="I28" s="107">
        <f>SUM(I29,I37,I41,I44,I47,I50,I53,I56)</f>
        <v>4554000</v>
      </c>
    </row>
    <row r="29" spans="2:10" x14ac:dyDescent="0.2">
      <c r="B29" s="108" t="s">
        <v>92</v>
      </c>
      <c r="C29" s="109"/>
      <c r="D29" s="110"/>
      <c r="E29" s="109"/>
      <c r="F29" s="110"/>
      <c r="G29" s="109"/>
      <c r="H29" s="111"/>
      <c r="I29" s="112">
        <f>SUM(I30:I36)</f>
        <v>3090000</v>
      </c>
    </row>
    <row r="30" spans="2:10" x14ac:dyDescent="0.2">
      <c r="B30" s="113" t="s">
        <v>112</v>
      </c>
      <c r="C30" s="92">
        <v>50000</v>
      </c>
      <c r="D30" s="114" t="s">
        <v>93</v>
      </c>
      <c r="E30" s="151">
        <v>6</v>
      </c>
      <c r="F30" s="114" t="s">
        <v>94</v>
      </c>
      <c r="G30" s="115"/>
      <c r="H30" s="116"/>
      <c r="I30" s="97">
        <f t="shared" ref="I30:I36" si="1">ROUNDDOWN(C30*E30,0)</f>
        <v>300000</v>
      </c>
      <c r="J30" s="117"/>
    </row>
    <row r="31" spans="2:10" x14ac:dyDescent="0.2">
      <c r="B31" s="98" t="s">
        <v>193</v>
      </c>
      <c r="C31" s="92">
        <v>5000</v>
      </c>
      <c r="D31" s="95" t="s">
        <v>93</v>
      </c>
      <c r="E31" s="150">
        <v>6</v>
      </c>
      <c r="F31" s="95" t="s">
        <v>94</v>
      </c>
      <c r="G31" s="94"/>
      <c r="H31" s="96"/>
      <c r="I31" s="97">
        <f t="shared" si="1"/>
        <v>30000</v>
      </c>
    </row>
    <row r="32" spans="2:10" x14ac:dyDescent="0.2">
      <c r="B32" s="98" t="s">
        <v>194</v>
      </c>
      <c r="C32" s="92">
        <v>300000</v>
      </c>
      <c r="D32" s="95" t="s">
        <v>93</v>
      </c>
      <c r="E32" s="150">
        <v>6</v>
      </c>
      <c r="F32" s="95" t="s">
        <v>94</v>
      </c>
      <c r="G32" s="94"/>
      <c r="H32" s="96"/>
      <c r="I32" s="97">
        <f t="shared" si="1"/>
        <v>1800000</v>
      </c>
    </row>
    <row r="33" spans="2:11" x14ac:dyDescent="0.2">
      <c r="B33" s="118" t="s">
        <v>195</v>
      </c>
      <c r="C33" s="92">
        <v>50000</v>
      </c>
      <c r="D33" s="95" t="s">
        <v>93</v>
      </c>
      <c r="E33" s="150">
        <v>6</v>
      </c>
      <c r="F33" s="95" t="s">
        <v>94</v>
      </c>
      <c r="G33" s="94"/>
      <c r="H33" s="96"/>
      <c r="I33" s="97">
        <f t="shared" si="1"/>
        <v>300000</v>
      </c>
    </row>
    <row r="34" spans="2:11" x14ac:dyDescent="0.2">
      <c r="B34" s="98" t="s">
        <v>196</v>
      </c>
      <c r="C34" s="92">
        <v>100000</v>
      </c>
      <c r="D34" s="95" t="s">
        <v>93</v>
      </c>
      <c r="E34" s="150">
        <v>6</v>
      </c>
      <c r="F34" s="95" t="s">
        <v>94</v>
      </c>
      <c r="G34" s="94"/>
      <c r="H34" s="96"/>
      <c r="I34" s="97">
        <f t="shared" si="1"/>
        <v>600000</v>
      </c>
    </row>
    <row r="35" spans="2:11" x14ac:dyDescent="0.2">
      <c r="B35" s="2" t="s">
        <v>197</v>
      </c>
      <c r="C35" s="92">
        <v>10000</v>
      </c>
      <c r="D35" s="95" t="s">
        <v>93</v>
      </c>
      <c r="E35" s="150">
        <v>6</v>
      </c>
      <c r="F35" s="95" t="s">
        <v>94</v>
      </c>
      <c r="G35" s="94"/>
      <c r="H35" s="96"/>
      <c r="I35" s="97">
        <f t="shared" si="1"/>
        <v>60000</v>
      </c>
    </row>
    <row r="36" spans="2:11" x14ac:dyDescent="0.2">
      <c r="B36" s="119"/>
      <c r="C36" s="147"/>
      <c r="D36" s="121"/>
      <c r="E36" s="120"/>
      <c r="F36" s="121"/>
      <c r="G36" s="120"/>
      <c r="H36" s="122"/>
      <c r="I36" s="123">
        <f t="shared" si="1"/>
        <v>0</v>
      </c>
    </row>
    <row r="37" spans="2:11" x14ac:dyDescent="0.2">
      <c r="B37" s="124" t="s">
        <v>95</v>
      </c>
      <c r="C37" s="120"/>
      <c r="D37" s="121"/>
      <c r="E37" s="120"/>
      <c r="F37" s="121"/>
      <c r="G37" s="120"/>
      <c r="H37" s="122"/>
      <c r="I37" s="123">
        <f>SUM(I38:I40)</f>
        <v>110000</v>
      </c>
    </row>
    <row r="38" spans="2:11" x14ac:dyDescent="0.2">
      <c r="B38" s="113" t="s">
        <v>113</v>
      </c>
      <c r="C38" s="125">
        <v>10000</v>
      </c>
      <c r="D38" s="95" t="s">
        <v>93</v>
      </c>
      <c r="E38" s="150">
        <v>5</v>
      </c>
      <c r="F38" s="95" t="s">
        <v>94</v>
      </c>
      <c r="G38" s="94"/>
      <c r="H38" s="96"/>
      <c r="I38" s="97">
        <f>ROUNDDOWN(C38*E38,0)</f>
        <v>50000</v>
      </c>
    </row>
    <row r="39" spans="2:11" x14ac:dyDescent="0.2">
      <c r="B39" s="98" t="s">
        <v>114</v>
      </c>
      <c r="C39" s="126">
        <v>30000</v>
      </c>
      <c r="D39" s="93" t="s">
        <v>90</v>
      </c>
      <c r="E39" s="150">
        <v>2</v>
      </c>
      <c r="F39" s="95" t="s">
        <v>94</v>
      </c>
      <c r="G39" s="94"/>
      <c r="H39" s="96"/>
      <c r="I39" s="97">
        <f>ROUNDDOWN(C39*E39,0)</f>
        <v>60000</v>
      </c>
    </row>
    <row r="40" spans="2:11" x14ac:dyDescent="0.2">
      <c r="B40" s="119"/>
      <c r="C40" s="127"/>
      <c r="D40" s="128"/>
      <c r="E40" s="152"/>
      <c r="F40" s="121"/>
      <c r="G40" s="120"/>
      <c r="H40" s="122"/>
      <c r="I40" s="123">
        <f>ROUNDDOWN(C40*E40,0)</f>
        <v>0</v>
      </c>
    </row>
    <row r="41" spans="2:11" x14ac:dyDescent="0.2">
      <c r="B41" s="108" t="s">
        <v>96</v>
      </c>
      <c r="C41" s="109"/>
      <c r="D41" s="110"/>
      <c r="E41" s="153"/>
      <c r="F41" s="110"/>
      <c r="G41" s="109"/>
      <c r="H41" s="111"/>
      <c r="I41" s="123">
        <f>SUM(I42:I43)</f>
        <v>400000</v>
      </c>
    </row>
    <row r="42" spans="2:11" x14ac:dyDescent="0.2">
      <c r="B42" s="113" t="s">
        <v>115</v>
      </c>
      <c r="C42" s="129">
        <v>200000</v>
      </c>
      <c r="D42" s="114" t="s">
        <v>90</v>
      </c>
      <c r="E42" s="151">
        <v>2</v>
      </c>
      <c r="F42" s="114" t="s">
        <v>97</v>
      </c>
      <c r="G42" s="115"/>
      <c r="H42" s="116"/>
      <c r="I42" s="97">
        <f>ROUNDDOWN(C42*E42,0)</f>
        <v>400000</v>
      </c>
    </row>
    <row r="43" spans="2:11" x14ac:dyDescent="0.2">
      <c r="B43" s="119"/>
      <c r="C43" s="92"/>
      <c r="D43" s="128"/>
      <c r="E43" s="152"/>
      <c r="F43" s="121"/>
      <c r="G43" s="120"/>
      <c r="H43" s="122"/>
      <c r="I43" s="123">
        <f>ROUNDDOWN(C43*E43,0)</f>
        <v>0</v>
      </c>
    </row>
    <row r="44" spans="2:11" x14ac:dyDescent="0.2">
      <c r="B44" s="108" t="s">
        <v>204</v>
      </c>
      <c r="C44" s="109"/>
      <c r="D44" s="110"/>
      <c r="E44" s="153"/>
      <c r="F44" s="110"/>
      <c r="G44" s="109"/>
      <c r="H44" s="111"/>
      <c r="I44" s="123">
        <f>SUM(I45:I46)</f>
        <v>500000</v>
      </c>
      <c r="J44" s="94"/>
      <c r="K44" s="94"/>
    </row>
    <row r="45" spans="2:11" x14ac:dyDescent="0.2">
      <c r="B45" s="130" t="s">
        <v>116</v>
      </c>
      <c r="C45" s="92">
        <v>100000</v>
      </c>
      <c r="D45" s="114" t="s">
        <v>90</v>
      </c>
      <c r="E45" s="151">
        <v>5</v>
      </c>
      <c r="F45" s="114" t="s">
        <v>98</v>
      </c>
      <c r="G45" s="115"/>
      <c r="H45" s="116"/>
      <c r="I45" s="97">
        <f>ROUNDDOWN(C45*E45,0)</f>
        <v>500000</v>
      </c>
      <c r="J45" s="94"/>
      <c r="K45" s="94"/>
    </row>
    <row r="46" spans="2:11" x14ac:dyDescent="0.2">
      <c r="B46" s="98"/>
      <c r="C46" s="92"/>
      <c r="D46" s="128"/>
      <c r="E46" s="152"/>
      <c r="F46" s="121"/>
      <c r="G46" s="120"/>
      <c r="H46" s="122"/>
      <c r="I46" s="123">
        <f>ROUNDDOWN(C46*E46,0)</f>
        <v>0</v>
      </c>
    </row>
    <row r="47" spans="2:11" x14ac:dyDescent="0.2">
      <c r="B47" s="108" t="s">
        <v>99</v>
      </c>
      <c r="C47" s="109"/>
      <c r="D47" s="110"/>
      <c r="E47" s="153"/>
      <c r="F47" s="110"/>
      <c r="G47" s="109"/>
      <c r="H47" s="111"/>
      <c r="I47" s="123">
        <f>SUM(I48:I49)</f>
        <v>100000</v>
      </c>
    </row>
    <row r="48" spans="2:11" x14ac:dyDescent="0.2">
      <c r="B48" s="130" t="s">
        <v>210</v>
      </c>
      <c r="C48" s="92">
        <v>10000</v>
      </c>
      <c r="D48" s="114" t="s">
        <v>90</v>
      </c>
      <c r="E48" s="151">
        <v>10</v>
      </c>
      <c r="F48" s="114" t="s">
        <v>100</v>
      </c>
      <c r="G48" s="115"/>
      <c r="H48" s="116"/>
      <c r="I48" s="97">
        <f>ROUNDDOWN(C48*E48,0)</f>
        <v>100000</v>
      </c>
    </row>
    <row r="49" spans="2:10" x14ac:dyDescent="0.2">
      <c r="B49" s="119"/>
      <c r="C49" s="92"/>
      <c r="D49" s="128"/>
      <c r="E49" s="152"/>
      <c r="F49" s="121"/>
      <c r="G49" s="120"/>
      <c r="H49" s="122"/>
      <c r="I49" s="123">
        <f>ROUNDDOWN(C49*E49,0)</f>
        <v>0</v>
      </c>
    </row>
    <row r="50" spans="2:10" x14ac:dyDescent="0.2">
      <c r="B50" s="108" t="s">
        <v>101</v>
      </c>
      <c r="C50" s="109"/>
      <c r="D50" s="110"/>
      <c r="E50" s="153"/>
      <c r="F50" s="110"/>
      <c r="G50" s="109"/>
      <c r="H50" s="111"/>
      <c r="I50" s="123">
        <f>SUM(I51:I52)</f>
        <v>50000</v>
      </c>
    </row>
    <row r="51" spans="2:10" x14ac:dyDescent="0.2">
      <c r="B51" s="1" t="s">
        <v>117</v>
      </c>
      <c r="C51" s="92">
        <v>1000</v>
      </c>
      <c r="D51" s="114" t="s">
        <v>90</v>
      </c>
      <c r="E51" s="151">
        <v>50</v>
      </c>
      <c r="F51" s="114" t="s">
        <v>102</v>
      </c>
      <c r="G51" s="115"/>
      <c r="H51" s="116"/>
      <c r="I51" s="97">
        <f>ROUNDDOWN(C51*E51,0)</f>
        <v>50000</v>
      </c>
    </row>
    <row r="52" spans="2:10" x14ac:dyDescent="0.2">
      <c r="B52" s="119"/>
      <c r="C52" s="92"/>
      <c r="D52" s="128"/>
      <c r="E52" s="152"/>
      <c r="F52" s="121"/>
      <c r="G52" s="120"/>
      <c r="H52" s="122"/>
      <c r="I52" s="123">
        <f>ROUNDDOWN(C52*E52,0)</f>
        <v>0</v>
      </c>
    </row>
    <row r="53" spans="2:10" x14ac:dyDescent="0.2">
      <c r="B53" s="108" t="s">
        <v>103</v>
      </c>
      <c r="C53" s="109"/>
      <c r="D53" s="110"/>
      <c r="E53" s="109"/>
      <c r="F53" s="110"/>
      <c r="G53" s="109"/>
      <c r="H53" s="111"/>
      <c r="I53" s="123">
        <f>SUM(I54:I55)</f>
        <v>4000</v>
      </c>
    </row>
    <row r="54" spans="2:10" x14ac:dyDescent="0.2">
      <c r="B54" s="130" t="s">
        <v>211</v>
      </c>
      <c r="C54" s="92">
        <v>2000</v>
      </c>
      <c r="D54" s="114" t="s">
        <v>90</v>
      </c>
      <c r="E54" s="151">
        <v>2</v>
      </c>
      <c r="F54" s="114" t="s">
        <v>104</v>
      </c>
      <c r="G54" s="115"/>
      <c r="H54" s="116"/>
      <c r="I54" s="97">
        <f>ROUNDDOWN(C54*E54,0)</f>
        <v>4000</v>
      </c>
    </row>
    <row r="55" spans="2:10" x14ac:dyDescent="0.2">
      <c r="B55" s="119"/>
      <c r="C55" s="92"/>
      <c r="D55" s="128"/>
      <c r="E55" s="120"/>
      <c r="F55" s="121"/>
      <c r="G55" s="120"/>
      <c r="H55" s="122"/>
      <c r="I55" s="123">
        <f>ROUNDDOWN(C55*E55,0)</f>
        <v>0</v>
      </c>
    </row>
    <row r="56" spans="2:10" x14ac:dyDescent="0.2">
      <c r="B56" s="108" t="s">
        <v>105</v>
      </c>
      <c r="C56" s="109"/>
      <c r="D56" s="110"/>
      <c r="E56" s="109"/>
      <c r="F56" s="110"/>
      <c r="G56" s="109"/>
      <c r="H56" s="111"/>
      <c r="I56" s="123">
        <f>SUM(I57:I58)</f>
        <v>300000</v>
      </c>
    </row>
    <row r="57" spans="2:10" x14ac:dyDescent="0.2">
      <c r="B57" s="113" t="s">
        <v>118</v>
      </c>
      <c r="C57" s="92">
        <v>10000</v>
      </c>
      <c r="D57" s="114" t="s">
        <v>90</v>
      </c>
      <c r="E57" s="151">
        <v>10</v>
      </c>
      <c r="F57" s="114" t="s">
        <v>106</v>
      </c>
      <c r="G57" s="115"/>
      <c r="H57" s="116"/>
      <c r="I57" s="97">
        <f>ROUNDDOWN(C57*E57,0)</f>
        <v>100000</v>
      </c>
    </row>
    <row r="58" spans="2:10" x14ac:dyDescent="0.2">
      <c r="B58" s="119" t="s">
        <v>119</v>
      </c>
      <c r="C58" s="92">
        <v>20000</v>
      </c>
      <c r="D58" s="156" t="s">
        <v>90</v>
      </c>
      <c r="E58" s="152">
        <v>10</v>
      </c>
      <c r="F58" s="121" t="s">
        <v>120</v>
      </c>
      <c r="G58" s="120"/>
      <c r="H58" s="122"/>
      <c r="I58" s="97">
        <f>ROUNDDOWN(C58*E58,0)</f>
        <v>200000</v>
      </c>
    </row>
    <row r="59" spans="2:10" ht="24.9" customHeight="1" x14ac:dyDescent="0.2">
      <c r="B59" s="84" t="s">
        <v>81</v>
      </c>
      <c r="C59" s="104"/>
      <c r="D59" s="105"/>
      <c r="E59" s="104"/>
      <c r="F59" s="105"/>
      <c r="G59" s="104"/>
      <c r="H59" s="106"/>
      <c r="I59" s="107">
        <f>SUM(I60:I63)</f>
        <v>1200000</v>
      </c>
    </row>
    <row r="60" spans="2:10" x14ac:dyDescent="0.2">
      <c r="B60" s="131" t="s">
        <v>121</v>
      </c>
      <c r="C60" s="92">
        <v>1000000</v>
      </c>
      <c r="D60" s="132" t="s">
        <v>90</v>
      </c>
      <c r="E60" s="133">
        <v>1</v>
      </c>
      <c r="F60" s="132" t="s">
        <v>107</v>
      </c>
      <c r="G60" s="133"/>
      <c r="H60" s="134"/>
      <c r="I60" s="97">
        <f>ROUNDDOWN(C60*E60,0)</f>
        <v>1000000</v>
      </c>
      <c r="J60" s="350"/>
    </row>
    <row r="61" spans="2:10" x14ac:dyDescent="0.2">
      <c r="B61" s="131" t="s">
        <v>122</v>
      </c>
      <c r="C61" s="92">
        <v>200000</v>
      </c>
      <c r="D61" s="95" t="s">
        <v>90</v>
      </c>
      <c r="E61" s="94">
        <v>1</v>
      </c>
      <c r="F61" s="95" t="s">
        <v>107</v>
      </c>
      <c r="G61" s="94"/>
      <c r="H61" s="96"/>
      <c r="I61" s="97">
        <f>ROUNDDOWN(C61*E61,0)</f>
        <v>200000</v>
      </c>
      <c r="J61" s="350"/>
    </row>
    <row r="62" spans="2:10" x14ac:dyDescent="0.2">
      <c r="B62" s="98"/>
      <c r="C62" s="92"/>
      <c r="D62" s="95"/>
      <c r="E62" s="94"/>
      <c r="F62" s="95"/>
      <c r="G62" s="94"/>
      <c r="H62" s="96"/>
      <c r="I62" s="97">
        <f>ROUNDDOWN(C62*E62,0)</f>
        <v>0</v>
      </c>
      <c r="J62" s="350"/>
    </row>
    <row r="63" spans="2:10" x14ac:dyDescent="0.2">
      <c r="B63" s="135"/>
      <c r="C63" s="136"/>
      <c r="D63" s="101"/>
      <c r="E63" s="73"/>
      <c r="F63" s="101"/>
      <c r="G63" s="73"/>
      <c r="H63" s="102"/>
      <c r="I63" s="103">
        <f>ROUNDDOWN(C63*E63,0)</f>
        <v>0</v>
      </c>
      <c r="J63" s="137"/>
    </row>
    <row r="64" spans="2:10" ht="24.9" customHeight="1" x14ac:dyDescent="0.2">
      <c r="B64" s="84" t="s">
        <v>82</v>
      </c>
      <c r="C64" s="73"/>
      <c r="D64" s="101"/>
      <c r="E64" s="73">
        <v>10</v>
      </c>
      <c r="F64" s="101" t="s">
        <v>108</v>
      </c>
      <c r="G64" s="73"/>
      <c r="H64" s="102"/>
      <c r="I64" s="138">
        <f>ROUNDDOWN((I16+I28)*E64%,0)</f>
        <v>805400</v>
      </c>
    </row>
    <row r="65" spans="2:9" ht="24.9" customHeight="1" x14ac:dyDescent="0.2">
      <c r="B65" s="139" t="s">
        <v>83</v>
      </c>
      <c r="C65" s="140"/>
      <c r="D65" s="105"/>
      <c r="E65" s="105"/>
      <c r="F65" s="105"/>
      <c r="G65" s="105"/>
      <c r="H65" s="141"/>
      <c r="I65" s="142">
        <f>SUM(I16,I28,I59,I64)</f>
        <v>10059400</v>
      </c>
    </row>
    <row r="66" spans="2:9" ht="24.9" customHeight="1" x14ac:dyDescent="0.2">
      <c r="B66" s="84" t="s">
        <v>84</v>
      </c>
      <c r="C66" s="140"/>
      <c r="D66" s="105"/>
      <c r="E66" s="105"/>
      <c r="F66" s="105"/>
      <c r="G66" s="105"/>
      <c r="H66" s="141"/>
      <c r="I66" s="142">
        <f>ROUNDDOWN(I65*0.1,0)</f>
        <v>1005940</v>
      </c>
    </row>
    <row r="67" spans="2:9" ht="24.9" customHeight="1" thickBot="1" x14ac:dyDescent="0.25">
      <c r="B67" s="87" t="s">
        <v>85</v>
      </c>
      <c r="C67" s="143"/>
      <c r="D67" s="144"/>
      <c r="E67" s="143"/>
      <c r="F67" s="144"/>
      <c r="G67" s="143"/>
      <c r="H67" s="145"/>
      <c r="I67" s="146">
        <f>SUM(I16,I28,I59,I64,I66)</f>
        <v>11065340</v>
      </c>
    </row>
  </sheetData>
  <mergeCells count="5">
    <mergeCell ref="B2:J2"/>
    <mergeCell ref="B14:B15"/>
    <mergeCell ref="C14:H15"/>
    <mergeCell ref="I14:I15"/>
    <mergeCell ref="J60:J62"/>
  </mergeCells>
  <phoneticPr fontId="12"/>
  <pageMargins left="0.70866141732283472" right="0.70866141732283472" top="1.1417322834645669" bottom="0.74803149606299213" header="0.31496062992125984" footer="0.31496062992125984"/>
  <pageSetup paperSize="9" scale="57" orientation="portrait" r:id="rId1"/>
  <headerFooter differentFirst="1"/>
  <ignoredErrors>
    <ignoredError sqref="I37 I41 I44 I47 I50 I56 I59 I5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C5B5-6A26-4E41-8E13-9A0AD66E3E18}">
  <sheetPr>
    <tabColor theme="7" tint="0.79998168889431442"/>
    <pageSetUpPr fitToPage="1"/>
  </sheetPr>
  <dimension ref="B1:Y39"/>
  <sheetViews>
    <sheetView view="pageBreakPreview" zoomScale="85" zoomScaleNormal="100" zoomScaleSheetLayoutView="85" workbookViewId="0"/>
  </sheetViews>
  <sheetFormatPr defaultColWidth="8.88671875" defaultRowHeight="13.2" x14ac:dyDescent="0.2"/>
  <cols>
    <col min="1" max="1" width="4.44140625" style="4" customWidth="1"/>
    <col min="2" max="2" width="15.44140625" style="4" customWidth="1"/>
    <col min="3" max="3" width="8.88671875" style="4" customWidth="1"/>
    <col min="4" max="4" width="13.88671875" style="4" customWidth="1"/>
    <col min="5" max="7" width="10.88671875" style="4" customWidth="1"/>
    <col min="8" max="8" width="13.109375" style="4" customWidth="1"/>
    <col min="9" max="15" width="11.88671875" style="4" customWidth="1"/>
    <col min="16" max="16" width="9.44140625" style="4" customWidth="1"/>
    <col min="17" max="18" width="13.109375" style="4" customWidth="1"/>
    <col min="19" max="16384" width="8.88671875" style="4"/>
  </cols>
  <sheetData>
    <row r="1" spans="2:25" ht="16.2" x14ac:dyDescent="0.2">
      <c r="B1" s="12"/>
      <c r="C1" s="12"/>
      <c r="D1" s="12"/>
      <c r="E1" s="12"/>
      <c r="F1" s="12"/>
      <c r="G1" s="12"/>
      <c r="H1" s="12"/>
      <c r="I1" s="12"/>
      <c r="J1" s="12"/>
      <c r="K1" s="12"/>
      <c r="L1" s="12"/>
      <c r="M1" s="12"/>
      <c r="N1" s="12"/>
      <c r="O1" s="12"/>
      <c r="P1" s="12"/>
      <c r="Q1" s="12"/>
      <c r="R1" s="20"/>
    </row>
    <row r="2" spans="2:25" ht="28.35" customHeight="1" x14ac:dyDescent="0.2">
      <c r="B2" s="360" t="s">
        <v>123</v>
      </c>
      <c r="C2" s="360"/>
      <c r="D2" s="360"/>
      <c r="E2" s="360"/>
      <c r="F2" s="360"/>
      <c r="G2" s="360"/>
      <c r="H2" s="360"/>
      <c r="I2" s="360"/>
      <c r="J2" s="360"/>
      <c r="K2" s="360"/>
      <c r="L2" s="360"/>
      <c r="M2" s="360"/>
      <c r="N2" s="360"/>
      <c r="O2" s="360"/>
      <c r="P2" s="360"/>
      <c r="Q2" s="360"/>
      <c r="R2" s="360"/>
    </row>
    <row r="3" spans="2:25" ht="22.35" customHeight="1" x14ac:dyDescent="0.2">
      <c r="B3" s="361" t="s">
        <v>124</v>
      </c>
      <c r="C3" s="361"/>
      <c r="D3" s="361"/>
      <c r="E3" s="361"/>
      <c r="F3" s="361"/>
      <c r="G3" s="361"/>
      <c r="H3" s="361"/>
      <c r="I3" s="361"/>
      <c r="J3" s="361"/>
      <c r="K3" s="361"/>
      <c r="L3" s="361"/>
      <c r="M3" s="361"/>
      <c r="N3" s="361"/>
      <c r="O3" s="361"/>
      <c r="P3" s="361"/>
      <c r="Q3" s="361"/>
      <c r="R3" s="361"/>
    </row>
    <row r="4" spans="2:25" ht="14.4" customHeight="1" x14ac:dyDescent="0.2">
      <c r="B4" s="19"/>
      <c r="C4" s="19"/>
      <c r="D4" s="19"/>
      <c r="E4" s="19"/>
      <c r="F4" s="19"/>
      <c r="G4" s="19"/>
      <c r="H4" s="19"/>
      <c r="I4" s="19"/>
      <c r="J4" s="19"/>
      <c r="K4" s="19"/>
      <c r="L4" s="19"/>
      <c r="M4" s="19"/>
      <c r="N4" s="19"/>
      <c r="O4" s="19"/>
      <c r="P4" s="19"/>
      <c r="Q4" s="19"/>
      <c r="R4" s="19"/>
    </row>
    <row r="5" spans="2:25" ht="20.100000000000001" customHeight="1" x14ac:dyDescent="0.2">
      <c r="B5" s="11" t="s">
        <v>125</v>
      </c>
      <c r="C5" s="362"/>
      <c r="D5" s="362"/>
      <c r="E5" s="362"/>
      <c r="F5" s="362"/>
      <c r="G5" s="362"/>
      <c r="H5" s="362"/>
      <c r="I5" s="362"/>
      <c r="J5" s="12"/>
      <c r="K5" s="12"/>
      <c r="L5" s="12"/>
      <c r="M5" s="11" t="s">
        <v>126</v>
      </c>
      <c r="N5" s="363"/>
      <c r="O5" s="363"/>
      <c r="P5" s="363"/>
      <c r="Q5" s="363"/>
      <c r="R5" s="12"/>
      <c r="S5" s="12"/>
      <c r="T5" s="12"/>
      <c r="U5" s="12"/>
      <c r="V5" s="12"/>
      <c r="W5" s="12"/>
      <c r="X5" s="12"/>
      <c r="Y5" s="12"/>
    </row>
    <row r="6" spans="2:25" ht="20.100000000000001" customHeight="1" x14ac:dyDescent="0.2">
      <c r="B6" s="11"/>
      <c r="C6" s="18"/>
      <c r="D6" s="18"/>
      <c r="E6" s="18"/>
      <c r="F6" s="18"/>
      <c r="G6" s="18"/>
      <c r="H6" s="18"/>
      <c r="I6" s="18"/>
      <c r="J6" s="12"/>
      <c r="K6" s="12"/>
      <c r="L6" s="12"/>
      <c r="M6" s="12"/>
      <c r="N6" s="12"/>
      <c r="O6" s="12"/>
      <c r="P6" s="12"/>
      <c r="Q6" s="12"/>
      <c r="R6" s="12"/>
      <c r="S6" s="12"/>
      <c r="T6" s="12"/>
      <c r="U6" s="12"/>
      <c r="V6" s="12"/>
      <c r="W6" s="12"/>
      <c r="X6" s="12"/>
      <c r="Y6" s="12"/>
    </row>
    <row r="7" spans="2:25" ht="20.100000000000001" customHeight="1" x14ac:dyDescent="0.2">
      <c r="B7" s="12"/>
      <c r="C7" s="12"/>
      <c r="D7" s="12"/>
      <c r="E7" s="12"/>
      <c r="F7" s="12"/>
      <c r="G7" s="12"/>
      <c r="H7" s="12"/>
      <c r="I7" s="12"/>
      <c r="J7" s="12"/>
      <c r="K7" s="12"/>
      <c r="L7" s="12"/>
      <c r="M7" s="11" t="s">
        <v>127</v>
      </c>
      <c r="N7" s="17" t="s">
        <v>128</v>
      </c>
      <c r="O7" s="364"/>
      <c r="P7" s="364"/>
      <c r="Q7" s="364"/>
      <c r="R7" s="12"/>
      <c r="S7" s="12"/>
      <c r="T7" s="12"/>
      <c r="U7" s="12"/>
      <c r="V7" s="12"/>
      <c r="W7" s="12"/>
      <c r="X7" s="12"/>
      <c r="Y7" s="12"/>
    </row>
    <row r="8" spans="2:25" ht="20.100000000000001" customHeight="1" x14ac:dyDescent="0.2">
      <c r="B8" s="11" t="s">
        <v>129</v>
      </c>
      <c r="C8" s="364"/>
      <c r="D8" s="364"/>
      <c r="E8" s="364"/>
      <c r="F8" s="364"/>
      <c r="G8" s="364"/>
      <c r="H8" s="364"/>
      <c r="I8" s="364"/>
      <c r="J8" s="12"/>
      <c r="K8" s="12"/>
      <c r="L8" s="12"/>
      <c r="M8" s="12"/>
      <c r="N8" s="16" t="s">
        <v>130</v>
      </c>
      <c r="O8" s="365"/>
      <c r="P8" s="365"/>
      <c r="Q8" s="365"/>
      <c r="R8" s="12"/>
      <c r="S8" s="12"/>
      <c r="T8" s="12"/>
      <c r="U8" s="12"/>
      <c r="V8" s="12"/>
      <c r="W8" s="12"/>
      <c r="X8" s="12"/>
      <c r="Y8" s="12"/>
    </row>
    <row r="9" spans="2:25" ht="20.100000000000001" customHeight="1" x14ac:dyDescent="0.2">
      <c r="B9" s="12"/>
      <c r="C9" s="12"/>
      <c r="D9" s="12"/>
      <c r="E9" s="12"/>
      <c r="F9" s="12"/>
      <c r="G9" s="12"/>
      <c r="H9" s="12"/>
      <c r="I9" s="12"/>
      <c r="J9" s="12"/>
      <c r="K9" s="12"/>
      <c r="L9" s="12"/>
      <c r="M9" s="12"/>
      <c r="N9" s="12"/>
      <c r="O9" s="12"/>
      <c r="P9" s="12"/>
      <c r="Q9" s="12"/>
      <c r="R9" s="12"/>
      <c r="S9" s="12"/>
      <c r="T9" s="12"/>
      <c r="U9" s="12"/>
      <c r="V9" s="12"/>
      <c r="W9" s="12"/>
      <c r="X9" s="12"/>
      <c r="Y9" s="12"/>
    </row>
    <row r="10" spans="2:25" ht="20.100000000000001" customHeight="1" x14ac:dyDescent="0.2">
      <c r="B10" s="352" t="s">
        <v>131</v>
      </c>
      <c r="C10" s="352"/>
      <c r="D10" s="366">
        <f>+R39-+G39</f>
        <v>0</v>
      </c>
      <c r="E10" s="367"/>
      <c r="F10" s="13" t="s">
        <v>132</v>
      </c>
      <c r="G10" s="12"/>
      <c r="H10" s="12"/>
      <c r="I10" s="12"/>
      <c r="J10" s="12"/>
      <c r="K10" s="12"/>
      <c r="L10" s="12"/>
      <c r="M10" s="12"/>
      <c r="N10" s="12"/>
      <c r="O10" s="12"/>
      <c r="P10" s="12"/>
      <c r="Q10" s="12"/>
      <c r="R10" s="12"/>
      <c r="S10" s="12"/>
      <c r="T10" s="12"/>
      <c r="U10" s="12"/>
      <c r="V10" s="12"/>
      <c r="W10" s="12"/>
      <c r="X10" s="12"/>
      <c r="Y10" s="12"/>
    </row>
    <row r="11" spans="2:25" ht="20.100000000000001" customHeight="1" x14ac:dyDescent="0.2">
      <c r="B11" s="352" t="s">
        <v>133</v>
      </c>
      <c r="C11" s="352"/>
      <c r="D11" s="366">
        <f>+G39/1.1</f>
        <v>0</v>
      </c>
      <c r="E11" s="367"/>
      <c r="F11" s="13" t="s">
        <v>132</v>
      </c>
      <c r="G11" s="12"/>
      <c r="H11" s="352" t="s">
        <v>134</v>
      </c>
      <c r="I11" s="352"/>
      <c r="J11" s="358"/>
      <c r="K11" s="359"/>
      <c r="L11" s="13" t="s">
        <v>135</v>
      </c>
      <c r="M11" s="12"/>
      <c r="N11" s="12"/>
      <c r="O11" s="12"/>
      <c r="P11" s="12"/>
      <c r="Q11" s="12"/>
      <c r="R11" s="12"/>
      <c r="S11" s="12"/>
      <c r="T11" s="12"/>
      <c r="U11" s="12"/>
      <c r="V11" s="12"/>
      <c r="W11" s="12"/>
      <c r="X11" s="12"/>
      <c r="Y11" s="12"/>
    </row>
    <row r="12" spans="2:25" ht="20.100000000000001" customHeight="1" x14ac:dyDescent="0.2">
      <c r="B12" s="352" t="s">
        <v>136</v>
      </c>
      <c r="C12" s="352"/>
      <c r="D12" s="353">
        <f>SUM(D10:E11)</f>
        <v>0</v>
      </c>
      <c r="E12" s="354"/>
      <c r="F12" s="15" t="s">
        <v>132</v>
      </c>
      <c r="G12" s="12"/>
      <c r="H12" s="352" t="s">
        <v>137</v>
      </c>
      <c r="I12" s="352"/>
      <c r="J12" s="355">
        <f>ROUNDDOWN(+C39*J11,2)</f>
        <v>0</v>
      </c>
      <c r="K12" s="356"/>
      <c r="L12" s="13" t="s">
        <v>135</v>
      </c>
      <c r="M12" s="12"/>
      <c r="N12" s="12"/>
      <c r="O12" s="12"/>
      <c r="P12" s="12"/>
      <c r="Q12" s="12"/>
      <c r="R12" s="12"/>
      <c r="S12" s="12"/>
      <c r="T12" s="12"/>
      <c r="U12" s="12"/>
      <c r="V12" s="12"/>
      <c r="W12" s="12"/>
      <c r="X12" s="12"/>
      <c r="Y12" s="12"/>
    </row>
    <row r="13" spans="2:25" ht="20.100000000000001" customHeight="1" x14ac:dyDescent="0.2">
      <c r="B13" s="12"/>
      <c r="C13" s="12"/>
      <c r="D13" s="12"/>
      <c r="E13" s="12"/>
      <c r="F13" s="12"/>
      <c r="G13" s="12"/>
      <c r="H13" s="12"/>
      <c r="I13" s="12"/>
      <c r="J13" s="12"/>
      <c r="K13" s="12"/>
      <c r="L13" s="12"/>
      <c r="M13" s="12"/>
      <c r="N13" s="12"/>
      <c r="O13" s="12"/>
      <c r="P13" s="12"/>
      <c r="Q13" s="12"/>
      <c r="R13" s="12"/>
    </row>
    <row r="14" spans="2:25" ht="20.100000000000001" customHeight="1" x14ac:dyDescent="0.2">
      <c r="B14" s="357" t="s">
        <v>138</v>
      </c>
      <c r="C14" s="357"/>
      <c r="D14" s="357"/>
      <c r="E14" s="357"/>
      <c r="F14" s="357"/>
      <c r="G14" s="357"/>
      <c r="H14" s="357"/>
      <c r="I14" s="357"/>
      <c r="J14" s="357"/>
      <c r="K14" s="14" t="e">
        <f>ROUNDDOWN(+D12/J12,0)</f>
        <v>#DIV/0!</v>
      </c>
      <c r="L14" s="13" t="s">
        <v>132</v>
      </c>
      <c r="M14" s="12"/>
      <c r="N14" s="12"/>
      <c r="O14" s="12"/>
      <c r="P14" s="12"/>
      <c r="Q14" s="12"/>
      <c r="R14" s="12"/>
    </row>
    <row r="15" spans="2:25" ht="20.100000000000001" customHeight="1" x14ac:dyDescent="0.2">
      <c r="B15" s="12"/>
      <c r="C15" s="12"/>
      <c r="D15" s="12"/>
      <c r="E15" s="12"/>
      <c r="F15" s="12"/>
      <c r="G15" s="12"/>
      <c r="H15" s="12"/>
      <c r="I15" s="12"/>
      <c r="J15" s="12"/>
      <c r="K15" s="12"/>
      <c r="L15" s="12"/>
      <c r="M15" s="12"/>
      <c r="N15" s="12"/>
      <c r="O15" s="12"/>
      <c r="P15" s="12"/>
      <c r="Q15" s="12"/>
      <c r="R15" s="11" t="s">
        <v>76</v>
      </c>
    </row>
    <row r="16" spans="2:25" ht="20.100000000000001" customHeight="1" x14ac:dyDescent="0.2">
      <c r="B16" s="351" t="s">
        <v>139</v>
      </c>
      <c r="C16" s="351" t="s">
        <v>140</v>
      </c>
      <c r="D16" s="351" t="s">
        <v>141</v>
      </c>
      <c r="E16" s="351" t="s">
        <v>142</v>
      </c>
      <c r="F16" s="351"/>
      <c r="G16" s="351"/>
      <c r="H16" s="351" t="s">
        <v>143</v>
      </c>
      <c r="I16" s="351" t="s">
        <v>144</v>
      </c>
      <c r="J16" s="351"/>
      <c r="K16" s="351"/>
      <c r="L16" s="351"/>
      <c r="M16" s="351"/>
      <c r="N16" s="351" t="s">
        <v>145</v>
      </c>
      <c r="O16" s="351"/>
      <c r="P16" s="351"/>
      <c r="Q16" s="351" t="s">
        <v>146</v>
      </c>
      <c r="R16" s="351" t="s">
        <v>147</v>
      </c>
    </row>
    <row r="17" spans="2:18" ht="20.100000000000001" customHeight="1" x14ac:dyDescent="0.2">
      <c r="B17" s="351"/>
      <c r="C17" s="351"/>
      <c r="D17" s="351"/>
      <c r="E17" s="351" t="s">
        <v>148</v>
      </c>
      <c r="F17" s="351" t="s">
        <v>148</v>
      </c>
      <c r="G17" s="351" t="s">
        <v>149</v>
      </c>
      <c r="H17" s="351"/>
      <c r="I17" s="351" t="s">
        <v>150</v>
      </c>
      <c r="J17" s="351" t="s">
        <v>151</v>
      </c>
      <c r="K17" s="351" t="s">
        <v>152</v>
      </c>
      <c r="L17" s="351" t="s">
        <v>153</v>
      </c>
      <c r="M17" s="351" t="s">
        <v>154</v>
      </c>
      <c r="N17" s="351" t="s">
        <v>155</v>
      </c>
      <c r="O17" s="351" t="s">
        <v>156</v>
      </c>
      <c r="P17" s="351" t="s">
        <v>157</v>
      </c>
      <c r="Q17" s="351"/>
      <c r="R17" s="351"/>
    </row>
    <row r="18" spans="2:18" ht="20.100000000000001" customHeight="1" x14ac:dyDescent="0.2">
      <c r="B18" s="351"/>
      <c r="C18" s="351"/>
      <c r="D18" s="351"/>
      <c r="E18" s="351"/>
      <c r="F18" s="351"/>
      <c r="G18" s="351"/>
      <c r="H18" s="351"/>
      <c r="I18" s="351"/>
      <c r="J18" s="351"/>
      <c r="K18" s="351"/>
      <c r="L18" s="351"/>
      <c r="M18" s="351"/>
      <c r="N18" s="351"/>
      <c r="O18" s="351"/>
      <c r="P18" s="351"/>
      <c r="Q18" s="351"/>
      <c r="R18" s="351"/>
    </row>
    <row r="19" spans="2:18" ht="20.100000000000001" customHeight="1" x14ac:dyDescent="0.2">
      <c r="B19" s="351"/>
      <c r="C19" s="351"/>
      <c r="D19" s="351"/>
      <c r="E19" s="351"/>
      <c r="F19" s="351"/>
      <c r="G19" s="351"/>
      <c r="H19" s="351"/>
      <c r="I19" s="351"/>
      <c r="J19" s="351"/>
      <c r="K19" s="351"/>
      <c r="L19" s="351"/>
      <c r="M19" s="351"/>
      <c r="N19" s="351"/>
      <c r="O19" s="351"/>
      <c r="P19" s="351"/>
      <c r="Q19" s="351"/>
      <c r="R19" s="351"/>
    </row>
    <row r="20" spans="2:18" ht="20.100000000000001" customHeight="1" x14ac:dyDescent="0.2">
      <c r="B20" s="351"/>
      <c r="C20" s="351"/>
      <c r="D20" s="351"/>
      <c r="E20" s="351"/>
      <c r="F20" s="351"/>
      <c r="G20" s="351"/>
      <c r="H20" s="351"/>
      <c r="I20" s="351"/>
      <c r="J20" s="351"/>
      <c r="K20" s="351"/>
      <c r="L20" s="351"/>
      <c r="M20" s="351"/>
      <c r="N20" s="351"/>
      <c r="O20" s="351"/>
      <c r="P20" s="351"/>
      <c r="Q20" s="351"/>
      <c r="R20" s="351"/>
    </row>
    <row r="21" spans="2:18" ht="20.100000000000001" customHeight="1" x14ac:dyDescent="0.2">
      <c r="B21" s="351"/>
      <c r="C21" s="351"/>
      <c r="D21" s="351"/>
      <c r="E21" s="351"/>
      <c r="F21" s="351"/>
      <c r="G21" s="351"/>
      <c r="H21" s="351"/>
      <c r="I21" s="351"/>
      <c r="J21" s="351"/>
      <c r="K21" s="351"/>
      <c r="L21" s="351"/>
      <c r="M21" s="351"/>
      <c r="N21" s="351"/>
      <c r="O21" s="351"/>
      <c r="P21" s="351"/>
      <c r="Q21" s="351"/>
      <c r="R21" s="351"/>
    </row>
    <row r="22" spans="2:18" ht="20.100000000000001" customHeight="1" x14ac:dyDescent="0.2">
      <c r="B22" s="351"/>
      <c r="C22" s="351"/>
      <c r="D22" s="351"/>
      <c r="E22" s="351"/>
      <c r="F22" s="351"/>
      <c r="G22" s="351"/>
      <c r="H22" s="351"/>
      <c r="I22" s="351"/>
      <c r="J22" s="351"/>
      <c r="K22" s="351"/>
      <c r="L22" s="351"/>
      <c r="M22" s="351"/>
      <c r="N22" s="351"/>
      <c r="O22" s="351"/>
      <c r="P22" s="351"/>
      <c r="Q22" s="351"/>
      <c r="R22" s="351"/>
    </row>
    <row r="23" spans="2:18" ht="20.100000000000001" customHeight="1" x14ac:dyDescent="0.2">
      <c r="B23" s="9" t="s">
        <v>180</v>
      </c>
      <c r="C23" s="8"/>
      <c r="D23" s="7"/>
      <c r="E23" s="7"/>
      <c r="F23" s="7"/>
      <c r="G23" s="7"/>
      <c r="H23" s="5">
        <f t="shared" ref="H23:H38" si="0">SUM(D23:G23)</f>
        <v>0</v>
      </c>
      <c r="I23" s="7"/>
      <c r="J23" s="7"/>
      <c r="K23" s="7"/>
      <c r="L23" s="7"/>
      <c r="M23" s="7"/>
      <c r="N23" s="7"/>
      <c r="O23" s="7"/>
      <c r="P23" s="7"/>
      <c r="Q23" s="5">
        <f t="shared" ref="Q23:Q38" si="1">SUM(I23:P23)</f>
        <v>0</v>
      </c>
      <c r="R23" s="5">
        <f t="shared" ref="R23:R38" si="2">+H23+Q23</f>
        <v>0</v>
      </c>
    </row>
    <row r="24" spans="2:18" ht="20.100000000000001" customHeight="1" x14ac:dyDescent="0.2">
      <c r="B24" s="9" t="s">
        <v>181</v>
      </c>
      <c r="C24" s="8"/>
      <c r="D24" s="7"/>
      <c r="E24" s="7"/>
      <c r="F24" s="7"/>
      <c r="G24" s="7"/>
      <c r="H24" s="5">
        <f t="shared" si="0"/>
        <v>0</v>
      </c>
      <c r="I24" s="7"/>
      <c r="J24" s="7"/>
      <c r="K24" s="7"/>
      <c r="L24" s="7"/>
      <c r="M24" s="7"/>
      <c r="N24" s="7"/>
      <c r="O24" s="7"/>
      <c r="P24" s="7"/>
      <c r="Q24" s="5">
        <f t="shared" si="1"/>
        <v>0</v>
      </c>
      <c r="R24" s="5">
        <f t="shared" si="2"/>
        <v>0</v>
      </c>
    </row>
    <row r="25" spans="2:18" ht="20.100000000000001" customHeight="1" x14ac:dyDescent="0.2">
      <c r="B25" s="9" t="s">
        <v>182</v>
      </c>
      <c r="C25" s="8"/>
      <c r="D25" s="7"/>
      <c r="E25" s="7"/>
      <c r="F25" s="7"/>
      <c r="G25" s="7"/>
      <c r="H25" s="5">
        <f t="shared" si="0"/>
        <v>0</v>
      </c>
      <c r="I25" s="7"/>
      <c r="J25" s="7"/>
      <c r="K25" s="7"/>
      <c r="L25" s="7"/>
      <c r="M25" s="7"/>
      <c r="N25" s="7"/>
      <c r="O25" s="7"/>
      <c r="P25" s="7"/>
      <c r="Q25" s="5">
        <f t="shared" si="1"/>
        <v>0</v>
      </c>
      <c r="R25" s="5">
        <f t="shared" si="2"/>
        <v>0</v>
      </c>
    </row>
    <row r="26" spans="2:18" ht="20.100000000000001" customHeight="1" x14ac:dyDescent="0.2">
      <c r="B26" s="9" t="s">
        <v>183</v>
      </c>
      <c r="C26" s="8"/>
      <c r="D26" s="7"/>
      <c r="E26" s="7"/>
      <c r="F26" s="7"/>
      <c r="G26" s="7"/>
      <c r="H26" s="5">
        <f t="shared" si="0"/>
        <v>0</v>
      </c>
      <c r="I26" s="7"/>
      <c r="J26" s="7"/>
      <c r="K26" s="7"/>
      <c r="L26" s="7"/>
      <c r="M26" s="7"/>
      <c r="N26" s="7"/>
      <c r="O26" s="7"/>
      <c r="P26" s="7"/>
      <c r="Q26" s="5">
        <f t="shared" si="1"/>
        <v>0</v>
      </c>
      <c r="R26" s="5">
        <f t="shared" si="2"/>
        <v>0</v>
      </c>
    </row>
    <row r="27" spans="2:18" ht="20.100000000000001" customHeight="1" x14ac:dyDescent="0.2">
      <c r="B27" s="9" t="s">
        <v>184</v>
      </c>
      <c r="C27" s="8"/>
      <c r="D27" s="7"/>
      <c r="E27" s="7"/>
      <c r="F27" s="7"/>
      <c r="G27" s="7"/>
      <c r="H27" s="5">
        <f t="shared" si="0"/>
        <v>0</v>
      </c>
      <c r="I27" s="7"/>
      <c r="J27" s="7"/>
      <c r="K27" s="7"/>
      <c r="L27" s="7"/>
      <c r="M27" s="7"/>
      <c r="N27" s="7"/>
      <c r="O27" s="7"/>
      <c r="P27" s="7"/>
      <c r="Q27" s="5">
        <f t="shared" si="1"/>
        <v>0</v>
      </c>
      <c r="R27" s="5">
        <f t="shared" si="2"/>
        <v>0</v>
      </c>
    </row>
    <row r="28" spans="2:18" ht="20.100000000000001" customHeight="1" x14ac:dyDescent="0.2">
      <c r="B28" s="9" t="s">
        <v>185</v>
      </c>
      <c r="C28" s="8"/>
      <c r="D28" s="7"/>
      <c r="E28" s="7"/>
      <c r="F28" s="7"/>
      <c r="G28" s="7"/>
      <c r="H28" s="5">
        <f t="shared" si="0"/>
        <v>0</v>
      </c>
      <c r="I28" s="7"/>
      <c r="J28" s="7"/>
      <c r="K28" s="7"/>
      <c r="L28" s="7"/>
      <c r="M28" s="7"/>
      <c r="N28" s="7"/>
      <c r="O28" s="7"/>
      <c r="P28" s="7"/>
      <c r="Q28" s="5">
        <f t="shared" si="1"/>
        <v>0</v>
      </c>
      <c r="R28" s="5">
        <f t="shared" si="2"/>
        <v>0</v>
      </c>
    </row>
    <row r="29" spans="2:18" ht="20.100000000000001" customHeight="1" x14ac:dyDescent="0.2">
      <c r="B29" s="9" t="s">
        <v>186</v>
      </c>
      <c r="C29" s="8"/>
      <c r="D29" s="7"/>
      <c r="E29" s="7"/>
      <c r="F29" s="7"/>
      <c r="G29" s="7"/>
      <c r="H29" s="5">
        <f t="shared" si="0"/>
        <v>0</v>
      </c>
      <c r="I29" s="7"/>
      <c r="J29" s="7"/>
      <c r="K29" s="7"/>
      <c r="L29" s="7"/>
      <c r="M29" s="7"/>
      <c r="N29" s="7"/>
      <c r="O29" s="7"/>
      <c r="P29" s="7"/>
      <c r="Q29" s="5">
        <f t="shared" si="1"/>
        <v>0</v>
      </c>
      <c r="R29" s="5">
        <f t="shared" si="2"/>
        <v>0</v>
      </c>
    </row>
    <row r="30" spans="2:18" ht="20.100000000000001" customHeight="1" x14ac:dyDescent="0.2">
      <c r="B30" s="9" t="s">
        <v>187</v>
      </c>
      <c r="C30" s="8"/>
      <c r="D30" s="7"/>
      <c r="E30" s="7"/>
      <c r="F30" s="7"/>
      <c r="G30" s="7"/>
      <c r="H30" s="5">
        <f t="shared" si="0"/>
        <v>0</v>
      </c>
      <c r="I30" s="7"/>
      <c r="J30" s="7"/>
      <c r="K30" s="7"/>
      <c r="L30" s="7"/>
      <c r="M30" s="7"/>
      <c r="N30" s="7"/>
      <c r="O30" s="7"/>
      <c r="P30" s="7"/>
      <c r="Q30" s="5">
        <f t="shared" si="1"/>
        <v>0</v>
      </c>
      <c r="R30" s="5">
        <f t="shared" si="2"/>
        <v>0</v>
      </c>
    </row>
    <row r="31" spans="2:18" ht="20.100000000000001" customHeight="1" x14ac:dyDescent="0.2">
      <c r="B31" s="9" t="s">
        <v>188</v>
      </c>
      <c r="C31" s="8"/>
      <c r="D31" s="7"/>
      <c r="E31" s="7"/>
      <c r="F31" s="7"/>
      <c r="G31" s="7"/>
      <c r="H31" s="5">
        <f t="shared" si="0"/>
        <v>0</v>
      </c>
      <c r="I31" s="7"/>
      <c r="J31" s="7"/>
      <c r="K31" s="7"/>
      <c r="L31" s="7"/>
      <c r="M31" s="7"/>
      <c r="N31" s="7"/>
      <c r="O31" s="7"/>
      <c r="P31" s="7"/>
      <c r="Q31" s="5">
        <f t="shared" si="1"/>
        <v>0</v>
      </c>
      <c r="R31" s="5">
        <f t="shared" si="2"/>
        <v>0</v>
      </c>
    </row>
    <row r="32" spans="2:18" ht="20.100000000000001" customHeight="1" x14ac:dyDescent="0.2">
      <c r="B32" s="9" t="s">
        <v>189</v>
      </c>
      <c r="C32" s="8"/>
      <c r="D32" s="7"/>
      <c r="E32" s="7"/>
      <c r="F32" s="7"/>
      <c r="G32" s="7"/>
      <c r="H32" s="5">
        <f t="shared" si="0"/>
        <v>0</v>
      </c>
      <c r="I32" s="7"/>
      <c r="J32" s="7"/>
      <c r="K32" s="7"/>
      <c r="L32" s="7"/>
      <c r="M32" s="7"/>
      <c r="N32" s="7"/>
      <c r="O32" s="7"/>
      <c r="P32" s="7"/>
      <c r="Q32" s="5">
        <f t="shared" si="1"/>
        <v>0</v>
      </c>
      <c r="R32" s="5">
        <f t="shared" si="2"/>
        <v>0</v>
      </c>
    </row>
    <row r="33" spans="2:18" ht="20.100000000000001" customHeight="1" x14ac:dyDescent="0.2">
      <c r="B33" s="9" t="s">
        <v>190</v>
      </c>
      <c r="C33" s="8"/>
      <c r="D33" s="7"/>
      <c r="E33" s="7"/>
      <c r="F33" s="7"/>
      <c r="G33" s="7"/>
      <c r="H33" s="5">
        <f t="shared" si="0"/>
        <v>0</v>
      </c>
      <c r="I33" s="7"/>
      <c r="J33" s="7"/>
      <c r="K33" s="7"/>
      <c r="L33" s="7"/>
      <c r="M33" s="7"/>
      <c r="N33" s="7"/>
      <c r="O33" s="7"/>
      <c r="P33" s="7"/>
      <c r="Q33" s="5">
        <f t="shared" si="1"/>
        <v>0</v>
      </c>
      <c r="R33" s="5">
        <f t="shared" si="2"/>
        <v>0</v>
      </c>
    </row>
    <row r="34" spans="2:18" ht="20.100000000000001" customHeight="1" x14ac:dyDescent="0.2">
      <c r="B34" s="9" t="s">
        <v>191</v>
      </c>
      <c r="C34" s="8"/>
      <c r="D34" s="7"/>
      <c r="E34" s="7"/>
      <c r="F34" s="7"/>
      <c r="G34" s="7"/>
      <c r="H34" s="5">
        <f t="shared" si="0"/>
        <v>0</v>
      </c>
      <c r="I34" s="7"/>
      <c r="J34" s="7"/>
      <c r="K34" s="7"/>
      <c r="L34" s="7"/>
      <c r="M34" s="7"/>
      <c r="N34" s="7"/>
      <c r="O34" s="7"/>
      <c r="P34" s="7"/>
      <c r="Q34" s="5">
        <f t="shared" si="1"/>
        <v>0</v>
      </c>
      <c r="R34" s="5">
        <f t="shared" si="2"/>
        <v>0</v>
      </c>
    </row>
    <row r="35" spans="2:18" ht="20.100000000000001" customHeight="1" x14ac:dyDescent="0.2">
      <c r="B35" s="9" t="s">
        <v>158</v>
      </c>
      <c r="C35" s="10"/>
      <c r="D35" s="7"/>
      <c r="E35" s="7"/>
      <c r="F35" s="7"/>
      <c r="G35" s="7"/>
      <c r="H35" s="5">
        <f t="shared" si="0"/>
        <v>0</v>
      </c>
      <c r="I35" s="7"/>
      <c r="J35" s="7"/>
      <c r="K35" s="7"/>
      <c r="L35" s="7"/>
      <c r="M35" s="7"/>
      <c r="N35" s="7"/>
      <c r="O35" s="7"/>
      <c r="P35" s="7"/>
      <c r="Q35" s="5">
        <f t="shared" si="1"/>
        <v>0</v>
      </c>
      <c r="R35" s="5">
        <f t="shared" si="2"/>
        <v>0</v>
      </c>
    </row>
    <row r="36" spans="2:18" ht="20.100000000000001" customHeight="1" x14ac:dyDescent="0.2">
      <c r="B36" s="9" t="s">
        <v>159</v>
      </c>
      <c r="C36" s="8"/>
      <c r="D36" s="7"/>
      <c r="E36" s="7"/>
      <c r="F36" s="7"/>
      <c r="G36" s="7"/>
      <c r="H36" s="5">
        <f t="shared" si="0"/>
        <v>0</v>
      </c>
      <c r="I36" s="7"/>
      <c r="J36" s="7"/>
      <c r="K36" s="7"/>
      <c r="L36" s="7"/>
      <c r="M36" s="7"/>
      <c r="N36" s="7"/>
      <c r="O36" s="7"/>
      <c r="P36" s="7"/>
      <c r="Q36" s="5">
        <f t="shared" si="1"/>
        <v>0</v>
      </c>
      <c r="R36" s="5">
        <f t="shared" si="2"/>
        <v>0</v>
      </c>
    </row>
    <row r="37" spans="2:18" ht="20.100000000000001" customHeight="1" x14ac:dyDescent="0.2">
      <c r="B37" s="9" t="s">
        <v>160</v>
      </c>
      <c r="C37" s="10"/>
      <c r="D37" s="7"/>
      <c r="E37" s="7"/>
      <c r="F37" s="7"/>
      <c r="G37" s="7"/>
      <c r="H37" s="5">
        <f t="shared" si="0"/>
        <v>0</v>
      </c>
      <c r="I37" s="7"/>
      <c r="J37" s="7"/>
      <c r="K37" s="7"/>
      <c r="L37" s="7"/>
      <c r="M37" s="7"/>
      <c r="N37" s="7"/>
      <c r="O37" s="7"/>
      <c r="P37" s="7"/>
      <c r="Q37" s="5">
        <f t="shared" si="1"/>
        <v>0</v>
      </c>
      <c r="R37" s="5">
        <f t="shared" si="2"/>
        <v>0</v>
      </c>
    </row>
    <row r="38" spans="2:18" ht="20.100000000000001" customHeight="1" x14ac:dyDescent="0.2">
      <c r="B38" s="9" t="s">
        <v>161</v>
      </c>
      <c r="C38" s="8"/>
      <c r="D38" s="7"/>
      <c r="E38" s="7"/>
      <c r="F38" s="7"/>
      <c r="G38" s="7"/>
      <c r="H38" s="5">
        <f t="shared" si="0"/>
        <v>0</v>
      </c>
      <c r="I38" s="7"/>
      <c r="J38" s="7"/>
      <c r="K38" s="7"/>
      <c r="L38" s="7"/>
      <c r="M38" s="7"/>
      <c r="N38" s="7"/>
      <c r="O38" s="7"/>
      <c r="P38" s="7"/>
      <c r="Q38" s="5">
        <f t="shared" si="1"/>
        <v>0</v>
      </c>
      <c r="R38" s="5">
        <f t="shared" si="2"/>
        <v>0</v>
      </c>
    </row>
    <row r="39" spans="2:18" ht="20.100000000000001" customHeight="1" x14ac:dyDescent="0.2">
      <c r="B39" s="6" t="s">
        <v>162</v>
      </c>
      <c r="C39" s="5">
        <f t="shared" ref="C39:R39" si="3">SUM(C23:C38)</f>
        <v>0</v>
      </c>
      <c r="D39" s="5">
        <f t="shared" si="3"/>
        <v>0</v>
      </c>
      <c r="E39" s="5">
        <f t="shared" si="3"/>
        <v>0</v>
      </c>
      <c r="F39" s="5">
        <f t="shared" si="3"/>
        <v>0</v>
      </c>
      <c r="G39" s="5">
        <f t="shared" si="3"/>
        <v>0</v>
      </c>
      <c r="H39" s="5">
        <f t="shared" si="3"/>
        <v>0</v>
      </c>
      <c r="I39" s="5">
        <f t="shared" si="3"/>
        <v>0</v>
      </c>
      <c r="J39" s="5">
        <f t="shared" si="3"/>
        <v>0</v>
      </c>
      <c r="K39" s="5">
        <f t="shared" si="3"/>
        <v>0</v>
      </c>
      <c r="L39" s="5">
        <f t="shared" si="3"/>
        <v>0</v>
      </c>
      <c r="M39" s="5">
        <f t="shared" si="3"/>
        <v>0</v>
      </c>
      <c r="N39" s="5">
        <f t="shared" si="3"/>
        <v>0</v>
      </c>
      <c r="O39" s="5">
        <f t="shared" si="3"/>
        <v>0</v>
      </c>
      <c r="P39" s="5">
        <f t="shared" si="3"/>
        <v>0</v>
      </c>
      <c r="Q39" s="5">
        <f t="shared" si="3"/>
        <v>0</v>
      </c>
      <c r="R39" s="5">
        <f t="shared" si="3"/>
        <v>0</v>
      </c>
    </row>
  </sheetData>
  <mergeCells count="38">
    <mergeCell ref="J11:K11"/>
    <mergeCell ref="B2:R2"/>
    <mergeCell ref="B3:R3"/>
    <mergeCell ref="C5:I5"/>
    <mergeCell ref="N5:Q5"/>
    <mergeCell ref="O7:Q7"/>
    <mergeCell ref="C8:I8"/>
    <mergeCell ref="O8:Q8"/>
    <mergeCell ref="B10:C10"/>
    <mergeCell ref="D10:E10"/>
    <mergeCell ref="B11:C11"/>
    <mergeCell ref="D11:E11"/>
    <mergeCell ref="H11:I11"/>
    <mergeCell ref="B16:B22"/>
    <mergeCell ref="C16:C22"/>
    <mergeCell ref="D16:D22"/>
    <mergeCell ref="E16:G16"/>
    <mergeCell ref="H16:H22"/>
    <mergeCell ref="B12:C12"/>
    <mergeCell ref="D12:E12"/>
    <mergeCell ref="H12:I12"/>
    <mergeCell ref="J12:K12"/>
    <mergeCell ref="B14:J14"/>
    <mergeCell ref="I16:M16"/>
    <mergeCell ref="N16:P16"/>
    <mergeCell ref="R16:R22"/>
    <mergeCell ref="E17:E22"/>
    <mergeCell ref="F17:F22"/>
    <mergeCell ref="G17:G22"/>
    <mergeCell ref="I17:I22"/>
    <mergeCell ref="J17:J22"/>
    <mergeCell ref="K17:K22"/>
    <mergeCell ref="L17:L22"/>
    <mergeCell ref="M17:M22"/>
    <mergeCell ref="N17:N22"/>
    <mergeCell ref="Q16:Q22"/>
    <mergeCell ref="O17:O22"/>
    <mergeCell ref="P17:P22"/>
  </mergeCells>
  <phoneticPr fontId="12"/>
  <conditionalFormatting sqref="D23:D34 H23:H34 Q23:R34">
    <cfRule type="expression" dxfId="1" priority="1">
      <formula>D23&lt;_xlfn.QUARTILE.INC(D$17:D$28,1)-1.5*(_xlfn.QUARTILE.INC(D$17:D$28,3)-_xlfn.QUARTILE.INC(D$17:D$28,1))</formula>
    </cfRule>
    <cfRule type="expression" dxfId="0" priority="2">
      <formula>D23&gt;_xlfn.QUARTILE.INC(D$17:D$28,3)+1.5*(_xlfn.QUARTILE.INC(D$17:D$28,3)-_xlfn.QUARTILE.INC(D$17:D$28,1))</formula>
    </cfRule>
  </conditionalFormatting>
  <pageMargins left="0.51181102362204722" right="0.51181102362204722" top="0.57999999999999996" bottom="0.55118110236220474" header="0.31496062992125984" footer="0.31496062992125984"/>
  <pageSetup paperSize="9" scale="65"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C45E-2D31-4D28-8BE8-853339511A69}">
  <sheetPr>
    <tabColor theme="8" tint="0.79998168889431442"/>
  </sheetPr>
  <dimension ref="B2:M26"/>
  <sheetViews>
    <sheetView view="pageBreakPreview" zoomScaleNormal="100" zoomScaleSheetLayoutView="100" workbookViewId="0"/>
  </sheetViews>
  <sheetFormatPr defaultColWidth="8.88671875" defaultRowHeight="20.100000000000001" customHeight="1" x14ac:dyDescent="0.2"/>
  <cols>
    <col min="1" max="1" width="4.44140625" style="21" customWidth="1"/>
    <col min="2" max="2" width="29.6640625" style="22" customWidth="1"/>
    <col min="3" max="3" width="8.109375" style="22" customWidth="1"/>
    <col min="4" max="4" width="8.88671875" style="22" customWidth="1"/>
    <col min="5" max="5" width="6.44140625" style="22" customWidth="1"/>
    <col min="6" max="6" width="8.88671875" style="22"/>
    <col min="7" max="7" width="7.44140625" style="22" customWidth="1"/>
    <col min="8" max="8" width="11.88671875" style="22" customWidth="1"/>
    <col min="9" max="16384" width="8.88671875" style="21"/>
  </cols>
  <sheetData>
    <row r="2" spans="2:13" ht="20.100000000000001" customHeight="1" x14ac:dyDescent="0.2">
      <c r="B2" s="369" t="s">
        <v>163</v>
      </c>
      <c r="C2" s="369"/>
      <c r="D2" s="369"/>
      <c r="E2" s="369"/>
      <c r="F2" s="369"/>
      <c r="G2" s="369"/>
      <c r="H2" s="369"/>
    </row>
    <row r="4" spans="2:13" ht="20.100000000000001" customHeight="1" x14ac:dyDescent="0.2">
      <c r="B4" s="21"/>
      <c r="H4" s="23" t="s">
        <v>164</v>
      </c>
    </row>
    <row r="9" spans="2:13" ht="30.6" customHeight="1" x14ac:dyDescent="0.2">
      <c r="B9" s="24" t="s">
        <v>165</v>
      </c>
      <c r="C9" s="370" t="s">
        <v>90</v>
      </c>
      <c r="D9" s="370">
        <v>100</v>
      </c>
      <c r="G9" s="25"/>
      <c r="H9" s="21"/>
      <c r="M9" s="26"/>
    </row>
    <row r="10" spans="2:13" ht="30.6" customHeight="1" x14ac:dyDescent="0.2">
      <c r="B10" s="24" t="s">
        <v>166</v>
      </c>
      <c r="C10" s="370"/>
      <c r="D10" s="370"/>
      <c r="G10" s="25"/>
      <c r="H10" s="21"/>
      <c r="M10" s="26"/>
    </row>
    <row r="11" spans="2:13" ht="20.100000000000001" customHeight="1" x14ac:dyDescent="0.2">
      <c r="L11" s="22"/>
    </row>
    <row r="12" spans="2:13" ht="20.100000000000001" customHeight="1" x14ac:dyDescent="0.2">
      <c r="L12" s="22"/>
    </row>
    <row r="13" spans="2:13" ht="20.100000000000001" customHeight="1" x14ac:dyDescent="0.2">
      <c r="L13" s="22"/>
    </row>
    <row r="17" spans="2:8" ht="30" customHeight="1" x14ac:dyDescent="0.2">
      <c r="B17" s="371" t="s">
        <v>167</v>
      </c>
      <c r="C17" s="372"/>
      <c r="D17" s="373"/>
      <c r="E17" s="374" t="s">
        <v>168</v>
      </c>
      <c r="F17" s="375"/>
      <c r="G17" s="375"/>
      <c r="H17" s="376"/>
    </row>
    <row r="18" spans="2:8" ht="30" customHeight="1" x14ac:dyDescent="0.2">
      <c r="B18" s="27"/>
      <c r="C18" s="370" t="s">
        <v>90</v>
      </c>
      <c r="D18" s="370">
        <v>100</v>
      </c>
      <c r="E18" s="370" t="s">
        <v>169</v>
      </c>
      <c r="F18" s="370" t="e">
        <f>(B18/B19)*100</f>
        <v>#DIV/0!</v>
      </c>
      <c r="G18" s="370" t="s">
        <v>170</v>
      </c>
      <c r="H18" s="368" t="e">
        <f>ROUNDDOWN(F18,1)</f>
        <v>#DIV/0!</v>
      </c>
    </row>
    <row r="19" spans="2:8" ht="30" customHeight="1" x14ac:dyDescent="0.2">
      <c r="B19" s="27"/>
      <c r="C19" s="370"/>
      <c r="D19" s="370"/>
      <c r="E19" s="370"/>
      <c r="F19" s="370"/>
      <c r="G19" s="370"/>
      <c r="H19" s="368"/>
    </row>
    <row r="20" spans="2:8" ht="20.100000000000001" customHeight="1" x14ac:dyDescent="0.2">
      <c r="F20" s="29"/>
      <c r="G20" s="29" t="s">
        <v>171</v>
      </c>
    </row>
    <row r="22" spans="2:8" ht="24" customHeight="1" x14ac:dyDescent="0.2">
      <c r="B22" s="3" t="s">
        <v>172</v>
      </c>
    </row>
    <row r="23" spans="2:8" ht="24" customHeight="1" x14ac:dyDescent="0.2">
      <c r="B23" s="155" t="s">
        <v>209</v>
      </c>
      <c r="C23" s="154" t="e">
        <f>MIN(H18,10)</f>
        <v>#DIV/0!</v>
      </c>
    </row>
    <row r="24" spans="2:8" ht="20.100000000000001" customHeight="1" x14ac:dyDescent="0.2">
      <c r="B24" s="28"/>
    </row>
    <row r="25" spans="2:8" ht="20.100000000000001" customHeight="1" x14ac:dyDescent="0.2">
      <c r="B25" s="28"/>
    </row>
    <row r="26" spans="2:8" ht="20.100000000000001" customHeight="1" x14ac:dyDescent="0.2">
      <c r="B26" s="22" t="s">
        <v>173</v>
      </c>
    </row>
  </sheetData>
  <mergeCells count="11">
    <mergeCell ref="H18:H19"/>
    <mergeCell ref="B2:H2"/>
    <mergeCell ref="C9:C10"/>
    <mergeCell ref="D9:D10"/>
    <mergeCell ref="B17:D17"/>
    <mergeCell ref="E17:H17"/>
    <mergeCell ref="C18:C19"/>
    <mergeCell ref="D18:D19"/>
    <mergeCell ref="E18:E19"/>
    <mergeCell ref="F18:F19"/>
    <mergeCell ref="G18:G19"/>
  </mergeCells>
  <phoneticPr fontId="1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D2FE7687020944D8C21CFA370C7DC1C" ma:contentTypeVersion="10" ma:contentTypeDescription="新しいドキュメントを作成します。" ma:contentTypeScope="" ma:versionID="deee971565dd10d4bfc5740107e333bd">
  <xsd:schema xmlns:xsd="http://www.w3.org/2001/XMLSchema" xmlns:xs="http://www.w3.org/2001/XMLSchema" xmlns:p="http://schemas.microsoft.com/office/2006/metadata/properties" xmlns:ns2="69729c52-42d9-45ff-9484-fd71bb558f25" xmlns:ns3="e96df191-6384-4b78-83e1-5fdc364804c8" targetNamespace="http://schemas.microsoft.com/office/2006/metadata/properties" ma:root="true" ma:fieldsID="b22768b33cbb3498e939d2daf2dbf5eb" ns2:_="" ns3:_="">
    <xsd:import namespace="69729c52-42d9-45ff-9484-fd71bb558f25"/>
    <xsd:import namespace="e96df191-6384-4b78-83e1-5fdc364804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29c52-42d9-45ff-9484-fd71bb558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7703bcb-3006-4256-b36f-d7e156282de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df191-6384-4b78-83e1-5fdc364804c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5e6686f-8732-4798-abed-eda100847378}" ma:internalName="TaxCatchAll" ma:showField="CatchAllData" ma:web="e96df191-6384-4b78-83e1-5fdc364804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729c52-42d9-45ff-9484-fd71bb558f25">
      <Terms xmlns="http://schemas.microsoft.com/office/infopath/2007/PartnerControls"/>
    </lcf76f155ced4ddcb4097134ff3c332f>
    <TaxCatchAll xmlns="e96df191-6384-4b78-83e1-5fdc364804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1B913-B0EC-4CA6-8079-F8CFF96C6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29c52-42d9-45ff-9484-fd71bb558f25"/>
    <ds:schemaRef ds:uri="e96df191-6384-4b78-83e1-5fdc364804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92DC16-B9B5-4F65-9CBF-B697A50A5DCE}">
  <ds:schemaRefs>
    <ds:schemaRef ds:uri="69729c52-42d9-45ff-9484-fd71bb558f25"/>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e96df191-6384-4b78-83e1-5fdc364804c8"/>
    <ds:schemaRef ds:uri="http://purl.org/dc/terms/"/>
  </ds:schemaRefs>
</ds:datastoreItem>
</file>

<file path=customXml/itemProps3.xml><?xml version="1.0" encoding="utf-8"?>
<ds:datastoreItem xmlns:ds="http://schemas.openxmlformats.org/officeDocument/2006/customXml" ds:itemID="{12CED472-6C12-4684-A36A-4CB3479E87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vt:lpstr>
      <vt:lpstr>説明</vt:lpstr>
      <vt:lpstr>【書式】見積書表紙（提案時）</vt:lpstr>
      <vt:lpstr>【書式】見積内訳</vt:lpstr>
      <vt:lpstr>【書式】見積内訳 (共同提案分)</vt:lpstr>
      <vt:lpstr>【書式】見積書表紙 (採択後)</vt:lpstr>
      <vt:lpstr>【記載例】見積内訳</vt:lpstr>
      <vt:lpstr>【書式】人件費実績単価算出表</vt:lpstr>
      <vt:lpstr>【書式】一般管理費率算出表</vt:lpstr>
      <vt:lpstr>【記載例】一般管理費率算出表</vt:lpstr>
      <vt:lpstr>【記載例】一般管理費率算出表!Print_Area</vt:lpstr>
      <vt:lpstr>【記載例】見積内訳!Print_Area</vt:lpstr>
      <vt:lpstr>【書式】一般管理費率算出表!Print_Area</vt:lpstr>
      <vt:lpstr>'【書式】見積書表紙 (採択後)'!Print_Area</vt:lpstr>
      <vt:lpstr>'【書式】見積書表紙（提案時）'!Print_Area</vt:lpstr>
      <vt:lpstr>【書式】見積内訳!Print_Area</vt:lpstr>
      <vt:lpstr>'【書式】見積内訳 (共同提案分)'!Print_Area</vt:lpstr>
      <vt:lpstr>【書式】人件費実績単価算出表!Print_Area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2024-04-19T09:05:49Z</dcterms:created>
  <dcterms:modified xsi:type="dcterms:W3CDTF">2026-05-15T08:11:47Z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0x0101008D2FE7687020944D8C21CFA370C7DC1C</vt:lpwstr>
  </property>
</Properties>
</file>